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Read me" sheetId="1" state="visible" r:id="rId1"/>
    <sheet name="Bid" sheetId="2" state="visible" r:id="rId2"/>
    <sheet name="Unit costs" sheetId="3" state="visible" r:id="rId3"/>
    <sheet name="Job actuals" sheetId="4" state="visible" r:id="rId4"/>
  </sheets>
  <definedNames/>
  <calcPr calcId="124519" fullCalcOnLoad="1"/>
</workbook>
</file>

<file path=xl/styles.xml><?xml version="1.0" encoding="utf-8"?>
<styleSheet xmlns="http://schemas.openxmlformats.org/spreadsheetml/2006/main">
  <numFmts count="5">
    <numFmt numFmtId="164" formatCode="mmm d, yyyy"/>
    <numFmt numFmtId="165" formatCode="#,##0.##"/>
    <numFmt numFmtId="166" formatCode="$#,##0.00;($#,##0.00);&quot;-&quot;"/>
    <numFmt numFmtId="167" formatCode="$#,##0;($#,##0);&quot;-&quot;"/>
    <numFmt numFmtId="168" formatCode="0.0"/>
  </numFmts>
  <fonts count="9">
    <font>
      <name val="Calibri"/>
      <family val="2"/>
      <color theme="1"/>
      <sz val="11"/>
      <scheme val="minor"/>
    </font>
    <font>
      <name val="Arial"/>
      <b val="1"/>
      <color rgb="001B4636"/>
      <sz val="18"/>
    </font>
    <font>
      <name val="Arial"/>
      <color rgb="005B6B63"/>
      <sz val="10"/>
    </font>
    <font>
      <name val="Arial"/>
      <b val="1"/>
      <color rgb="001B4636"/>
      <sz val="12"/>
    </font>
    <font>
      <name val="Arial"/>
      <color rgb="0013201A"/>
      <sz val="10"/>
    </font>
    <font>
      <name val="Arial"/>
      <b val="1"/>
      <color rgb="001B4636"/>
      <sz val="16"/>
    </font>
    <font>
      <name val="Arial"/>
      <b val="1"/>
      <color rgb="0013201A"/>
      <sz val="10"/>
    </font>
    <font>
      <name val="Arial"/>
      <color rgb="000000FF"/>
      <sz val="10"/>
    </font>
    <font>
      <name val="Arial"/>
      <b val="1"/>
      <color rgb="00FFFFFF"/>
      <sz val="10"/>
    </font>
  </fonts>
  <fills count="5">
    <fill>
      <patternFill/>
    </fill>
    <fill>
      <patternFill patternType="gray125"/>
    </fill>
    <fill>
      <patternFill patternType="solid">
        <fgColor rgb="00FFF9DB"/>
      </patternFill>
    </fill>
    <fill>
      <patternFill patternType="solid">
        <fgColor rgb="001B4636"/>
      </patternFill>
    </fill>
    <fill>
      <patternFill patternType="solid">
        <fgColor rgb="00E1EEE6"/>
      </patternFill>
    </fill>
  </fills>
  <borders count="2">
    <border>
      <left/>
      <right/>
      <top/>
      <bottom/>
      <diagonal/>
    </border>
    <border>
      <left style="thin">
        <color rgb="00D7DDD9"/>
      </left>
      <right style="thin">
        <color rgb="00D7DDD9"/>
      </right>
      <top style="thin">
        <color rgb="00D7DDD9"/>
      </top>
      <bottom style="thin">
        <color rgb="00D7DDD9"/>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7" fillId="2" borderId="1" applyAlignment="1" applyProtection="1" pivotButton="0" quotePrefix="0" xfId="0">
      <alignment vertical="center"/>
      <protection locked="0" hidden="0"/>
    </xf>
    <xf numFmtId="0" fontId="0" fillId="2" borderId="1" pivotButton="0" quotePrefix="0" xfId="0"/>
    <xf numFmtId="0" fontId="6" fillId="0" borderId="0" applyAlignment="1" pivotButton="0" quotePrefix="0" xfId="0">
      <alignment horizontal="right" vertical="center"/>
    </xf>
    <xf numFmtId="164" fontId="7" fillId="2" borderId="1" applyAlignment="1" applyProtection="1" pivotButton="0" quotePrefix="0" xfId="0">
      <alignment vertical="center"/>
      <protection locked="0" hidden="0"/>
    </xf>
    <xf numFmtId="0" fontId="6" fillId="0" borderId="0" applyAlignment="1" pivotButton="0" quotePrefix="0" xfId="0">
      <alignment vertical="center" wrapText="1"/>
    </xf>
    <xf numFmtId="0" fontId="7" fillId="2" borderId="1" applyAlignment="1" applyProtection="1" pivotButton="0" quotePrefix="0" xfId="0">
      <alignment vertical="top" wrapText="1"/>
      <protection locked="0" hidden="0"/>
    </xf>
    <xf numFmtId="0" fontId="8" fillId="3" borderId="1" applyAlignment="1" pivotButton="0" quotePrefix="0" xfId="0">
      <alignment horizontal="center" vertical="center" wrapText="1"/>
    </xf>
    <xf numFmtId="0" fontId="4" fillId="0" borderId="0" applyAlignment="1" pivotButton="0" quotePrefix="0" xfId="0">
      <alignment horizontal="right" vertical="center"/>
    </xf>
    <xf numFmtId="164" fontId="4" fillId="0" borderId="1" applyAlignment="1" pivotButton="0" quotePrefix="0" xfId="0">
      <alignment vertical="center"/>
    </xf>
    <xf numFmtId="9" fontId="7" fillId="2" borderId="1" applyAlignment="1" applyProtection="1" pivotButton="0" quotePrefix="0" xfId="0">
      <alignment vertical="center"/>
      <protection locked="0" hidden="0"/>
    </xf>
    <xf numFmtId="9" fontId="6" fillId="0" borderId="1" applyAlignment="1" pivotButton="0" quotePrefix="0" xfId="0">
      <alignment vertical="center"/>
    </xf>
    <xf numFmtId="0" fontId="4" fillId="0" borderId="1" applyAlignment="1" pivotButton="0" quotePrefix="0" xfId="0">
      <alignment vertical="center" wrapText="1"/>
    </xf>
    <xf numFmtId="165" fontId="7" fillId="2" borderId="1" applyAlignment="1" applyProtection="1" pivotButton="0" quotePrefix="0" xfId="0">
      <alignment vertical="center"/>
      <protection locked="0" hidden="0"/>
    </xf>
    <xf numFmtId="0" fontId="4" fillId="0" borderId="1" applyAlignment="1" pivotButton="0" quotePrefix="0" xfId="0">
      <alignment vertical="center"/>
    </xf>
    <xf numFmtId="166" fontId="4" fillId="0" borderId="1" applyAlignment="1" pivotButton="0" quotePrefix="0" xfId="0">
      <alignment vertical="center"/>
    </xf>
    <xf numFmtId="167" fontId="4" fillId="0" borderId="1" applyAlignment="1" pivotButton="0" quotePrefix="0" xfId="0">
      <alignment vertical="center"/>
    </xf>
    <xf numFmtId="0" fontId="7" fillId="2" borderId="1" applyAlignment="1" applyProtection="1" pivotButton="0" quotePrefix="0" xfId="0">
      <alignment horizontal="center" vertical="center" wrapText="1"/>
      <protection locked="0" hidden="0"/>
    </xf>
    <xf numFmtId="167" fontId="7" fillId="2" borderId="1" applyAlignment="1" applyProtection="1" pivotButton="0" quotePrefix="0" xfId="0">
      <alignment vertical="center"/>
      <protection locked="0" hidden="0"/>
    </xf>
    <xf numFmtId="167" fontId="6" fillId="4" borderId="1" applyAlignment="1" pivotButton="0" quotePrefix="0" xfId="0">
      <alignment vertical="center"/>
    </xf>
    <xf numFmtId="9" fontId="4" fillId="0" borderId="1" applyAlignment="1" pivotButton="0" quotePrefix="0" xfId="0">
      <alignment vertical="center"/>
    </xf>
    <xf numFmtId="167" fontId="6" fillId="0" borderId="1" applyAlignment="1" pivotButton="0" quotePrefix="0" xfId="0">
      <alignment vertical="center"/>
    </xf>
    <xf numFmtId="166" fontId="7" fillId="2" borderId="1" applyAlignment="1" applyProtection="1" pivotButton="0" quotePrefix="0" xfId="0">
      <alignment vertical="center"/>
      <protection locked="0" hidden="0"/>
    </xf>
    <xf numFmtId="1" fontId="4" fillId="0" borderId="1" applyAlignment="1" pivotButton="0" quotePrefix="0" xfId="0">
      <alignment vertical="center"/>
    </xf>
    <xf numFmtId="168" fontId="7" fillId="2" borderId="1" applyAlignment="1" applyProtection="1" pivotButton="0" quotePrefix="0" xfId="0">
      <alignment vertical="center"/>
      <protection locked="0" hidden="0"/>
    </xf>
    <xf numFmtId="2" fontId="4" fillId="0" borderId="1" applyAlignment="1" pivotButton="0" quotePrefix="0" xfId="0">
      <alignment vertical="center"/>
    </xf>
  </cellXfs>
  <cellStyles count="1">
    <cellStyle name="Normal" xfId="0" builtinId="0" hidden="0"/>
  </cellStyles>
  <dxfs count="2">
    <dxf>
      <fill>
        <patternFill patternType="solid">
          <fgColor rgb="00FBE3DA"/>
        </patternFill>
      </fill>
    </dxf>
    <dxf>
      <fill>
        <patternFill patternType="solid">
          <fgColor rgb="00DFF0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8"/>
  <sheetViews>
    <sheetView showGridLines="0" workbookViewId="0">
      <selection activeCell="A1" sqref="A1"/>
    </sheetView>
  </sheetViews>
  <sheetFormatPr baseColWidth="8" defaultRowHeight="15"/>
  <cols>
    <col width="4" customWidth="1" min="1" max="1"/>
    <col width="108" customWidth="1" min="2" max="2"/>
  </cols>
  <sheetData>
    <row r="2">
      <c r="B2" s="1" t="inlineStr">
        <is>
          <t>The Remodeler's Bid Sheet</t>
        </is>
      </c>
    </row>
    <row r="3">
      <c r="B3" s="2" t="inlineStr">
        <is>
          <t>Free, from Booked Remodelers. The guide that goes with it, with the method behind every tab: bookedremodelers.com/construction-estimate-template/</t>
        </is>
      </c>
    </row>
    <row r="5">
      <c r="B5" s="3" t="inlineStr">
        <is>
          <t>How to use it</t>
        </is>
      </c>
    </row>
    <row r="6" ht="48" customHeight="1">
      <c r="B6" s="4" t="inlineStr">
        <is>
          <t>1. Unit costs. This is your book. Put your own labor and material cost per unit for the items you bid most. The rows marked Example come from one remodeler's bathroom bid on our bidding guide, about six years old, in his market. Replace them with your numbers. A new item goes in the book first, so it's there next time.</t>
        </is>
      </c>
    </row>
    <row r="7" ht="48" customHeight="1">
      <c r="B7" s="4" t="inlineStr">
        <is>
          <t>2. Bid. Fill in the homeowner, the dates, and their biggest reason for the work, in their words. On each line pick a code and type the quantity. The sheet pulls your unit costs and works out the direct cost. Put an x under the options each line belongs in.</t>
        </is>
      </c>
    </row>
    <row r="8" ht="48" customHeight="1">
      <c r="B8" s="4" t="inlineStr">
        <is>
          <t>3. The price. The sheet adds your unknowns line and your conditions line, then divides by (1 - overhead - profit). Dividing keeps the full overhead and profit inside the price. Adding the same percentages on top leaves money on the table, and the bid shows you how much. Each option starts with the full conditions line. Lower it for an option that's a smaller job.</t>
        </is>
      </c>
    </row>
    <row r="9" ht="48" customHeight="1">
      <c r="B9" s="4" t="inlineStr">
        <is>
          <t>4. Job actuals. When the job is done, enter what each line really cost you. The book then shows your average from your own jobs and the gap against the number you bid. After 10 or 15 jobs, your numbers beat any cost book.</t>
        </is>
      </c>
    </row>
    <row r="10" ht="48" customHeight="1">
      <c r="B10" s="4" t="inlineStr">
        <is>
          <t>5. Follow-up. The bid writes the dates for day 2, 5, 10 and 21 after you send it. Check in on each one, in your own words, and stop the moment they answer.</t>
        </is>
      </c>
    </row>
    <row r="12">
      <c r="B12" s="3" t="inlineStr">
        <is>
          <t>Cells</t>
        </is>
      </c>
    </row>
    <row r="13" ht="48" customHeight="1">
      <c r="B13" s="4" t="inlineStr">
        <is>
          <t>Blue text on a pale yellow ground: yours to fill. Black: formulas, locked so a stray keystroke cannot eat your margin. To change one, use Review, then Unprotect Sheet. There is no password. Every total recalculates when an input changes.</t>
        </is>
      </c>
    </row>
    <row r="15">
      <c r="B15" s="3" t="inlineStr">
        <is>
          <t>Where the numbers come from</t>
        </is>
      </c>
    </row>
    <row r="16" ht="64" customHeight="1">
      <c r="B16" s="4" t="inlineStr">
        <is>
          <t>Overhead 20% and profit 10% are starting points, not advice. Together they give a 30% gross margin, close to the 29.9% average in NAHB's Remodelers' Cost of Doing Business Study (2026 edition, 2024 data), where the average net profit was 6.3%. Unknowns at 10% is what the remodeler in our guide carried on a bathroom where the walls and floor came out. Set all three to yours.</t>
        </is>
      </c>
    </row>
    <row r="18" ht="30" customHeight="1">
      <c r="B18" s="2" t="inlineStr">
        <is>
          <t>Works in Excel, Google Sheets (File, then Import) and Numbers. No macros. Free to use and share. Not legal, tax or accounting advice.</t>
        </is>
      </c>
    </row>
  </sheetData>
  <sheetProtection selectLockedCells="0" selectUnlockedCells="0" sheet="1" objects="0" insertRows="1" insertHyperlinks="1" autoFilter="0" scenarios="0" formatColumns="0" deleteColumns="1" insertColumns="1" pivotTables="1" deleteRows="1" formatCells="0" formatRows="0" sort="0"/>
  <mergeCells count="1">
    <mergeCell ref="B2"/>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L62"/>
  <sheetViews>
    <sheetView showGridLines="0" workbookViewId="0">
      <pane ySplit="18" topLeftCell="A19" activePane="bottomLeft" state="frozen"/>
      <selection pane="bottomLeft" activeCell="A1" sqref="A1"/>
    </sheetView>
  </sheetViews>
  <sheetFormatPr baseColWidth="8" defaultRowHeight="15"/>
  <cols>
    <col width="9" customWidth="1" min="1" max="1"/>
    <col width="36" customWidth="1" min="2" max="2"/>
    <col width="8" customWidth="1" min="3" max="3"/>
    <col width="8" customWidth="1" min="4" max="4"/>
    <col width="15" customWidth="1" min="5" max="5"/>
    <col width="15" customWidth="1" min="6" max="6"/>
    <col width="13" customWidth="1" min="7" max="7"/>
    <col width="34" customWidth="1" min="8" max="8"/>
    <col width="30" customWidth="1" min="9" max="9"/>
    <col width="9" customWidth="1" min="10" max="10"/>
    <col width="9" customWidth="1" min="11" max="11"/>
    <col width="9" customWidth="1" min="12" max="12"/>
  </cols>
  <sheetData>
    <row r="1">
      <c r="A1" s="5" t="inlineStr">
        <is>
          <t>Bid</t>
        </is>
      </c>
      <c r="E1" s="2" t="inlineStr">
        <is>
          <t>The Remodeler's Bid Sheet, from Booked Remodelers</t>
        </is>
      </c>
    </row>
    <row r="2">
      <c r="A2" s="6" t="inlineStr">
        <is>
          <t>Your company</t>
        </is>
      </c>
      <c r="C2" s="7" t="n"/>
      <c r="D2" s="8" t="n"/>
      <c r="E2" s="8" t="n"/>
    </row>
    <row r="3">
      <c r="A3" s="6" t="inlineStr">
        <is>
          <t>Homeowner</t>
        </is>
      </c>
      <c r="C3" s="7" t="n"/>
      <c r="D3" s="8" t="n"/>
      <c r="E3" s="8" t="n"/>
      <c r="G3" s="9" t="inlineStr">
        <is>
          <t>Walkthrough date</t>
        </is>
      </c>
      <c r="I3" s="10" t="n"/>
    </row>
    <row r="4">
      <c r="A4" s="6" t="inlineStr">
        <is>
          <t>Address</t>
        </is>
      </c>
      <c r="C4" s="7" t="n"/>
      <c r="D4" s="8" t="n"/>
      <c r="E4" s="8" t="n"/>
      <c r="G4" s="9" t="inlineStr">
        <is>
          <t>Date sent</t>
        </is>
      </c>
      <c r="I4" s="10" t="n"/>
    </row>
    <row r="5">
      <c r="A5" s="6" t="inlineStr">
        <is>
          <t>Phone or email</t>
        </is>
      </c>
      <c r="C5" s="7" t="n"/>
      <c r="D5" s="8" t="n"/>
      <c r="E5" s="8" t="n"/>
      <c r="G5" s="9" t="inlineStr">
        <is>
          <t>Status</t>
        </is>
      </c>
      <c r="I5" s="7" t="inlineStr">
        <is>
          <t>Draft</t>
        </is>
      </c>
    </row>
    <row r="6" ht="44" customHeight="1">
      <c r="A6" s="11" t="inlineStr">
        <is>
          <t>Their biggest reason for the work, in their words</t>
        </is>
      </c>
      <c r="C6" s="12" t="n"/>
      <c r="D6" s="8" t="n"/>
      <c r="E6" s="8" t="n"/>
      <c r="F6" s="8" t="n"/>
      <c r="G6" s="8" t="n"/>
      <c r="H6" s="8" t="n"/>
      <c r="I6" s="8" t="n"/>
      <c r="J6" s="8" t="n"/>
      <c r="K6" s="8" t="n"/>
      <c r="L6" s="8" t="n"/>
    </row>
    <row r="7">
      <c r="C7" s="2" t="inlineStr">
        <is>
          <t>Ask it before you measure. It goes on the bid and into every check-in.</t>
        </is>
      </c>
    </row>
    <row r="8">
      <c r="A8" s="6" t="inlineStr">
        <is>
          <t>Follow-up, from the date sent</t>
        </is>
      </c>
      <c r="C8" s="13" t="inlineStr">
        <is>
          <t>Day 2</t>
        </is>
      </c>
      <c r="D8" s="13" t="inlineStr">
        <is>
          <t>Day 5</t>
        </is>
      </c>
      <c r="E8" s="13" t="inlineStr">
        <is>
          <t>Day 10</t>
        </is>
      </c>
      <c r="F8" s="13" t="inlineStr">
        <is>
          <t>Day 21</t>
        </is>
      </c>
      <c r="G8" s="2" t="inlineStr">
        <is>
          <t>Short, from you, about their project. Bring back their reason. Stop the moment they answer.</t>
        </is>
      </c>
    </row>
    <row r="9">
      <c r="A9" s="14" t="inlineStr">
        <is>
          <t>Date</t>
        </is>
      </c>
      <c r="C9" s="15">
        <f>IF($I$4="","",$I$4+2)</f>
        <v/>
      </c>
      <c r="D9" s="15">
        <f>IF($I$4="","",$I$4+5)</f>
        <v/>
      </c>
      <c r="E9" s="15">
        <f>IF($I$4="","",$I$4+10)</f>
        <v/>
      </c>
      <c r="F9" s="15">
        <f>IF($I$4="","",$I$4+21)</f>
        <v/>
      </c>
    </row>
    <row r="10">
      <c r="A10" s="14" t="inlineStr">
        <is>
          <t>Done? (y)</t>
        </is>
      </c>
      <c r="C10" s="7" t="n"/>
      <c r="D10" s="7" t="n"/>
      <c r="E10" s="7" t="n"/>
      <c r="F10" s="7" t="n"/>
    </row>
    <row r="12">
      <c r="A12" s="3" t="inlineStr">
        <is>
          <t>Assumptions</t>
        </is>
      </c>
    </row>
    <row r="13">
      <c r="A13" s="6" t="inlineStr">
        <is>
          <t>Unknowns line</t>
        </is>
      </c>
      <c r="C13" s="16" t="n">
        <v>0.1</v>
      </c>
      <c r="D13" s="2" t="inlineStr">
        <is>
          <t>What is behind the walls. About 10% on a bathroom where the walls and floor come out. Write on the bid what it covers.</t>
        </is>
      </c>
    </row>
    <row r="14">
      <c r="A14" s="6" t="inlineStr">
        <is>
          <t>Overhead</t>
        </is>
      </c>
      <c r="C14" s="16" t="n">
        <v>0.2</v>
      </c>
      <c r="D14" s="2" t="inlineStr">
        <is>
          <t>Everything not tied to one job, as a share of your revenue. Yours, not an average.</t>
        </is>
      </c>
    </row>
    <row r="15">
      <c r="A15" s="6" t="inlineStr">
        <is>
          <t>Profit</t>
        </is>
      </c>
      <c r="C15" s="16" t="n">
        <v>0.1</v>
      </c>
      <c r="D15" s="2" t="inlineStr">
        <is>
          <t>What you want the business to keep. NAHB's average remodeler kept 6.3% net in 2024.</t>
        </is>
      </c>
    </row>
    <row r="16">
      <c r="A16" s="6" t="inlineStr">
        <is>
          <t>Gross margin this gives</t>
        </is>
      </c>
      <c r="C16" s="17">
        <f>C14+C15</f>
        <v/>
      </c>
      <c r="D16" s="2" t="inlineStr">
        <is>
          <t>Overhead plus profit. NAHB's average remodeler: 29.9% gross (2026 study, 2024 data).</t>
        </is>
      </c>
    </row>
    <row r="18" ht="42" customHeight="1">
      <c r="A18" s="13" t="inlineStr">
        <is>
          <t>Code</t>
        </is>
      </c>
      <c r="B18" s="13" t="inlineStr">
        <is>
          <t>Item (from your book)</t>
        </is>
      </c>
      <c r="C18" s="13" t="inlineStr">
        <is>
          <t>Qty</t>
        </is>
      </c>
      <c r="D18" s="13" t="inlineStr">
        <is>
          <t>Unit</t>
        </is>
      </c>
      <c r="E18" s="13" t="inlineStr">
        <is>
          <t>Labor and rough materials per unit</t>
        </is>
      </c>
      <c r="F18" s="13" t="inlineStr">
        <is>
          <t>Finish materials per unit</t>
        </is>
      </c>
      <c r="G18" s="13" t="inlineStr">
        <is>
          <t>Direct cost</t>
        </is>
      </c>
      <c r="H18" s="13" t="inlineStr">
        <is>
          <t>What's in it</t>
        </is>
      </c>
      <c r="I18" s="13" t="inlineStr">
        <is>
          <t>Not included (the homeowner buys)</t>
        </is>
      </c>
      <c r="J18" s="13" t="inlineStr">
        <is>
          <t>Option 1</t>
        </is>
      </c>
      <c r="K18" s="13" t="inlineStr">
        <is>
          <t>Option 2</t>
        </is>
      </c>
      <c r="L18" s="13" t="inlineStr">
        <is>
          <t>Option 3</t>
        </is>
      </c>
    </row>
    <row r="19" ht="30" customHeight="1">
      <c r="A19" s="7" t="n"/>
      <c r="B19" s="18">
        <f>IF($A19="","",IFERROR(INDEX('Unit costs'!$B$6:$B$45,MATCH($A19,'Unit costs'!$A$6:$A$45,0)),"code not in the book"))</f>
        <v/>
      </c>
      <c r="C19" s="19" t="n"/>
      <c r="D19" s="20">
        <f>IF($A19="","",IFERROR(INDEX('Unit costs'!$C$6:$C$45,MATCH($A19,'Unit costs'!$A$6:$A$45,0)),""))</f>
        <v/>
      </c>
      <c r="E19" s="21">
        <f>IF($A19="","",IFERROR(INDEX('Unit costs'!$D$6:$D$45,MATCH($A19,'Unit costs'!$A$6:$A$45,0)),0))</f>
        <v/>
      </c>
      <c r="F19" s="21">
        <f>IF($A19="","",IFERROR(INDEX('Unit costs'!$E$6:$E$45,MATCH($A19,'Unit costs'!$A$6:$A$45,0)),0))</f>
        <v/>
      </c>
      <c r="G19" s="22">
        <f>IF(OR($A19="",$C19=""),"",$C19*($E19+$F19))</f>
        <v/>
      </c>
      <c r="H19" s="12" t="n"/>
      <c r="I19" s="12" t="n"/>
      <c r="J19" s="23" t="n"/>
      <c r="K19" s="23" t="n"/>
      <c r="L19" s="23" t="n"/>
    </row>
    <row r="20" ht="30" customHeight="1">
      <c r="A20" s="7" t="n"/>
      <c r="B20" s="18">
        <f>IF($A20="","",IFERROR(INDEX('Unit costs'!$B$6:$B$45,MATCH($A20,'Unit costs'!$A$6:$A$45,0)),"code not in the book"))</f>
        <v/>
      </c>
      <c r="C20" s="19" t="n"/>
      <c r="D20" s="20">
        <f>IF($A20="","",IFERROR(INDEX('Unit costs'!$C$6:$C$45,MATCH($A20,'Unit costs'!$A$6:$A$45,0)),""))</f>
        <v/>
      </c>
      <c r="E20" s="21">
        <f>IF($A20="","",IFERROR(INDEX('Unit costs'!$D$6:$D$45,MATCH($A20,'Unit costs'!$A$6:$A$45,0)),0))</f>
        <v/>
      </c>
      <c r="F20" s="21">
        <f>IF($A20="","",IFERROR(INDEX('Unit costs'!$E$6:$E$45,MATCH($A20,'Unit costs'!$A$6:$A$45,0)),0))</f>
        <v/>
      </c>
      <c r="G20" s="22">
        <f>IF(OR($A20="",$C20=""),"",$C20*($E20+$F20))</f>
        <v/>
      </c>
      <c r="H20" s="12" t="n"/>
      <c r="I20" s="12" t="n"/>
      <c r="J20" s="23" t="n"/>
      <c r="K20" s="23" t="n"/>
      <c r="L20" s="23" t="n"/>
    </row>
    <row r="21" ht="30" customHeight="1">
      <c r="A21" s="7" t="n"/>
      <c r="B21" s="18">
        <f>IF($A21="","",IFERROR(INDEX('Unit costs'!$B$6:$B$45,MATCH($A21,'Unit costs'!$A$6:$A$45,0)),"code not in the book"))</f>
        <v/>
      </c>
      <c r="C21" s="19" t="n"/>
      <c r="D21" s="20">
        <f>IF($A21="","",IFERROR(INDEX('Unit costs'!$C$6:$C$45,MATCH($A21,'Unit costs'!$A$6:$A$45,0)),""))</f>
        <v/>
      </c>
      <c r="E21" s="21">
        <f>IF($A21="","",IFERROR(INDEX('Unit costs'!$D$6:$D$45,MATCH($A21,'Unit costs'!$A$6:$A$45,0)),0))</f>
        <v/>
      </c>
      <c r="F21" s="21">
        <f>IF($A21="","",IFERROR(INDEX('Unit costs'!$E$6:$E$45,MATCH($A21,'Unit costs'!$A$6:$A$45,0)),0))</f>
        <v/>
      </c>
      <c r="G21" s="22">
        <f>IF(OR($A21="",$C21=""),"",$C21*($E21+$F21))</f>
        <v/>
      </c>
      <c r="H21" s="12" t="n"/>
      <c r="I21" s="12" t="n"/>
      <c r="J21" s="23" t="n"/>
      <c r="K21" s="23" t="n"/>
      <c r="L21" s="23" t="n"/>
    </row>
    <row r="22" ht="30" customHeight="1">
      <c r="A22" s="7" t="n"/>
      <c r="B22" s="18">
        <f>IF($A22="","",IFERROR(INDEX('Unit costs'!$B$6:$B$45,MATCH($A22,'Unit costs'!$A$6:$A$45,0)),"code not in the book"))</f>
        <v/>
      </c>
      <c r="C22" s="19" t="n"/>
      <c r="D22" s="20">
        <f>IF($A22="","",IFERROR(INDEX('Unit costs'!$C$6:$C$45,MATCH($A22,'Unit costs'!$A$6:$A$45,0)),""))</f>
        <v/>
      </c>
      <c r="E22" s="21">
        <f>IF($A22="","",IFERROR(INDEX('Unit costs'!$D$6:$D$45,MATCH($A22,'Unit costs'!$A$6:$A$45,0)),0))</f>
        <v/>
      </c>
      <c r="F22" s="21">
        <f>IF($A22="","",IFERROR(INDEX('Unit costs'!$E$6:$E$45,MATCH($A22,'Unit costs'!$A$6:$A$45,0)),0))</f>
        <v/>
      </c>
      <c r="G22" s="22">
        <f>IF(OR($A22="",$C22=""),"",$C22*($E22+$F22))</f>
        <v/>
      </c>
      <c r="H22" s="12" t="n"/>
      <c r="I22" s="12" t="n"/>
      <c r="J22" s="23" t="n"/>
      <c r="K22" s="23" t="n"/>
      <c r="L22" s="23" t="n"/>
    </row>
    <row r="23" ht="30" customHeight="1">
      <c r="A23" s="7" t="n"/>
      <c r="B23" s="18">
        <f>IF($A23="","",IFERROR(INDEX('Unit costs'!$B$6:$B$45,MATCH($A23,'Unit costs'!$A$6:$A$45,0)),"code not in the book"))</f>
        <v/>
      </c>
      <c r="C23" s="19" t="n"/>
      <c r="D23" s="20">
        <f>IF($A23="","",IFERROR(INDEX('Unit costs'!$C$6:$C$45,MATCH($A23,'Unit costs'!$A$6:$A$45,0)),""))</f>
        <v/>
      </c>
      <c r="E23" s="21">
        <f>IF($A23="","",IFERROR(INDEX('Unit costs'!$D$6:$D$45,MATCH($A23,'Unit costs'!$A$6:$A$45,0)),0))</f>
        <v/>
      </c>
      <c r="F23" s="21">
        <f>IF($A23="","",IFERROR(INDEX('Unit costs'!$E$6:$E$45,MATCH($A23,'Unit costs'!$A$6:$A$45,0)),0))</f>
        <v/>
      </c>
      <c r="G23" s="22">
        <f>IF(OR($A23="",$C23=""),"",$C23*($E23+$F23))</f>
        <v/>
      </c>
      <c r="H23" s="12" t="n"/>
      <c r="I23" s="12" t="n"/>
      <c r="J23" s="23" t="n"/>
      <c r="K23" s="23" t="n"/>
      <c r="L23" s="23" t="n"/>
    </row>
    <row r="24" ht="30" customHeight="1">
      <c r="A24" s="7" t="n"/>
      <c r="B24" s="18">
        <f>IF($A24="","",IFERROR(INDEX('Unit costs'!$B$6:$B$45,MATCH($A24,'Unit costs'!$A$6:$A$45,0)),"code not in the book"))</f>
        <v/>
      </c>
      <c r="C24" s="19" t="n"/>
      <c r="D24" s="20">
        <f>IF($A24="","",IFERROR(INDEX('Unit costs'!$C$6:$C$45,MATCH($A24,'Unit costs'!$A$6:$A$45,0)),""))</f>
        <v/>
      </c>
      <c r="E24" s="21">
        <f>IF($A24="","",IFERROR(INDEX('Unit costs'!$D$6:$D$45,MATCH($A24,'Unit costs'!$A$6:$A$45,0)),0))</f>
        <v/>
      </c>
      <c r="F24" s="21">
        <f>IF($A24="","",IFERROR(INDEX('Unit costs'!$E$6:$E$45,MATCH($A24,'Unit costs'!$A$6:$A$45,0)),0))</f>
        <v/>
      </c>
      <c r="G24" s="22">
        <f>IF(OR($A24="",$C24=""),"",$C24*($E24+$F24))</f>
        <v/>
      </c>
      <c r="H24" s="12" t="n"/>
      <c r="I24" s="12" t="n"/>
      <c r="J24" s="23" t="n"/>
      <c r="K24" s="23" t="n"/>
      <c r="L24" s="23" t="n"/>
    </row>
    <row r="25" ht="30" customHeight="1">
      <c r="A25" s="7" t="n"/>
      <c r="B25" s="18">
        <f>IF($A25="","",IFERROR(INDEX('Unit costs'!$B$6:$B$45,MATCH($A25,'Unit costs'!$A$6:$A$45,0)),"code not in the book"))</f>
        <v/>
      </c>
      <c r="C25" s="19" t="n"/>
      <c r="D25" s="20">
        <f>IF($A25="","",IFERROR(INDEX('Unit costs'!$C$6:$C$45,MATCH($A25,'Unit costs'!$A$6:$A$45,0)),""))</f>
        <v/>
      </c>
      <c r="E25" s="21">
        <f>IF($A25="","",IFERROR(INDEX('Unit costs'!$D$6:$D$45,MATCH($A25,'Unit costs'!$A$6:$A$45,0)),0))</f>
        <v/>
      </c>
      <c r="F25" s="21">
        <f>IF($A25="","",IFERROR(INDEX('Unit costs'!$E$6:$E$45,MATCH($A25,'Unit costs'!$A$6:$A$45,0)),0))</f>
        <v/>
      </c>
      <c r="G25" s="22">
        <f>IF(OR($A25="",$C25=""),"",$C25*($E25+$F25))</f>
        <v/>
      </c>
      <c r="H25" s="12" t="n"/>
      <c r="I25" s="12" t="n"/>
      <c r="J25" s="23" t="n"/>
      <c r="K25" s="23" t="n"/>
      <c r="L25" s="23" t="n"/>
    </row>
    <row r="26" ht="30" customHeight="1">
      <c r="A26" s="7" t="n"/>
      <c r="B26" s="18">
        <f>IF($A26="","",IFERROR(INDEX('Unit costs'!$B$6:$B$45,MATCH($A26,'Unit costs'!$A$6:$A$45,0)),"code not in the book"))</f>
        <v/>
      </c>
      <c r="C26" s="19" t="n"/>
      <c r="D26" s="20">
        <f>IF($A26="","",IFERROR(INDEX('Unit costs'!$C$6:$C$45,MATCH($A26,'Unit costs'!$A$6:$A$45,0)),""))</f>
        <v/>
      </c>
      <c r="E26" s="21">
        <f>IF($A26="","",IFERROR(INDEX('Unit costs'!$D$6:$D$45,MATCH($A26,'Unit costs'!$A$6:$A$45,0)),0))</f>
        <v/>
      </c>
      <c r="F26" s="21">
        <f>IF($A26="","",IFERROR(INDEX('Unit costs'!$E$6:$E$45,MATCH($A26,'Unit costs'!$A$6:$A$45,0)),0))</f>
        <v/>
      </c>
      <c r="G26" s="22">
        <f>IF(OR($A26="",$C26=""),"",$C26*($E26+$F26))</f>
        <v/>
      </c>
      <c r="H26" s="12" t="n"/>
      <c r="I26" s="12" t="n"/>
      <c r="J26" s="23" t="n"/>
      <c r="K26" s="23" t="n"/>
      <c r="L26" s="23" t="n"/>
    </row>
    <row r="27" ht="30" customHeight="1">
      <c r="A27" s="7" t="n"/>
      <c r="B27" s="18">
        <f>IF($A27="","",IFERROR(INDEX('Unit costs'!$B$6:$B$45,MATCH($A27,'Unit costs'!$A$6:$A$45,0)),"code not in the book"))</f>
        <v/>
      </c>
      <c r="C27" s="19" t="n"/>
      <c r="D27" s="20">
        <f>IF($A27="","",IFERROR(INDEX('Unit costs'!$C$6:$C$45,MATCH($A27,'Unit costs'!$A$6:$A$45,0)),""))</f>
        <v/>
      </c>
      <c r="E27" s="21">
        <f>IF($A27="","",IFERROR(INDEX('Unit costs'!$D$6:$D$45,MATCH($A27,'Unit costs'!$A$6:$A$45,0)),0))</f>
        <v/>
      </c>
      <c r="F27" s="21">
        <f>IF($A27="","",IFERROR(INDEX('Unit costs'!$E$6:$E$45,MATCH($A27,'Unit costs'!$A$6:$A$45,0)),0))</f>
        <v/>
      </c>
      <c r="G27" s="22">
        <f>IF(OR($A27="",$C27=""),"",$C27*($E27+$F27))</f>
        <v/>
      </c>
      <c r="H27" s="12" t="n"/>
      <c r="I27" s="12" t="n"/>
      <c r="J27" s="23" t="n"/>
      <c r="K27" s="23" t="n"/>
      <c r="L27" s="23" t="n"/>
    </row>
    <row r="28" ht="30" customHeight="1">
      <c r="A28" s="7" t="n"/>
      <c r="B28" s="18">
        <f>IF($A28="","",IFERROR(INDEX('Unit costs'!$B$6:$B$45,MATCH($A28,'Unit costs'!$A$6:$A$45,0)),"code not in the book"))</f>
        <v/>
      </c>
      <c r="C28" s="19" t="n"/>
      <c r="D28" s="20">
        <f>IF($A28="","",IFERROR(INDEX('Unit costs'!$C$6:$C$45,MATCH($A28,'Unit costs'!$A$6:$A$45,0)),""))</f>
        <v/>
      </c>
      <c r="E28" s="21">
        <f>IF($A28="","",IFERROR(INDEX('Unit costs'!$D$6:$D$45,MATCH($A28,'Unit costs'!$A$6:$A$45,0)),0))</f>
        <v/>
      </c>
      <c r="F28" s="21">
        <f>IF($A28="","",IFERROR(INDEX('Unit costs'!$E$6:$E$45,MATCH($A28,'Unit costs'!$A$6:$A$45,0)),0))</f>
        <v/>
      </c>
      <c r="G28" s="22">
        <f>IF(OR($A28="",$C28=""),"",$C28*($E28+$F28))</f>
        <v/>
      </c>
      <c r="H28" s="12" t="n"/>
      <c r="I28" s="12" t="n"/>
      <c r="J28" s="23" t="n"/>
      <c r="K28" s="23" t="n"/>
      <c r="L28" s="23" t="n"/>
    </row>
    <row r="29" ht="30" customHeight="1">
      <c r="A29" s="7" t="n"/>
      <c r="B29" s="18">
        <f>IF($A29="","",IFERROR(INDEX('Unit costs'!$B$6:$B$45,MATCH($A29,'Unit costs'!$A$6:$A$45,0)),"code not in the book"))</f>
        <v/>
      </c>
      <c r="C29" s="19" t="n"/>
      <c r="D29" s="20">
        <f>IF($A29="","",IFERROR(INDEX('Unit costs'!$C$6:$C$45,MATCH($A29,'Unit costs'!$A$6:$A$45,0)),""))</f>
        <v/>
      </c>
      <c r="E29" s="21">
        <f>IF($A29="","",IFERROR(INDEX('Unit costs'!$D$6:$D$45,MATCH($A29,'Unit costs'!$A$6:$A$45,0)),0))</f>
        <v/>
      </c>
      <c r="F29" s="21">
        <f>IF($A29="","",IFERROR(INDEX('Unit costs'!$E$6:$E$45,MATCH($A29,'Unit costs'!$A$6:$A$45,0)),0))</f>
        <v/>
      </c>
      <c r="G29" s="22">
        <f>IF(OR($A29="",$C29=""),"",$C29*($E29+$F29))</f>
        <v/>
      </c>
      <c r="H29" s="12" t="n"/>
      <c r="I29" s="12" t="n"/>
      <c r="J29" s="23" t="n"/>
      <c r="K29" s="23" t="n"/>
      <c r="L29" s="23" t="n"/>
    </row>
    <row r="30" ht="30" customHeight="1">
      <c r="A30" s="7" t="n"/>
      <c r="B30" s="18">
        <f>IF($A30="","",IFERROR(INDEX('Unit costs'!$B$6:$B$45,MATCH($A30,'Unit costs'!$A$6:$A$45,0)),"code not in the book"))</f>
        <v/>
      </c>
      <c r="C30" s="19" t="n"/>
      <c r="D30" s="20">
        <f>IF($A30="","",IFERROR(INDEX('Unit costs'!$C$6:$C$45,MATCH($A30,'Unit costs'!$A$6:$A$45,0)),""))</f>
        <v/>
      </c>
      <c r="E30" s="21">
        <f>IF($A30="","",IFERROR(INDEX('Unit costs'!$D$6:$D$45,MATCH($A30,'Unit costs'!$A$6:$A$45,0)),0))</f>
        <v/>
      </c>
      <c r="F30" s="21">
        <f>IF($A30="","",IFERROR(INDEX('Unit costs'!$E$6:$E$45,MATCH($A30,'Unit costs'!$A$6:$A$45,0)),0))</f>
        <v/>
      </c>
      <c r="G30" s="22">
        <f>IF(OR($A30="",$C30=""),"",$C30*($E30+$F30))</f>
        <v/>
      </c>
      <c r="H30" s="12" t="n"/>
      <c r="I30" s="12" t="n"/>
      <c r="J30" s="23" t="n"/>
      <c r="K30" s="23" t="n"/>
      <c r="L30" s="23" t="n"/>
    </row>
    <row r="31" ht="30" customHeight="1">
      <c r="A31" s="7" t="n"/>
      <c r="B31" s="18">
        <f>IF($A31="","",IFERROR(INDEX('Unit costs'!$B$6:$B$45,MATCH($A31,'Unit costs'!$A$6:$A$45,0)),"code not in the book"))</f>
        <v/>
      </c>
      <c r="C31" s="19" t="n"/>
      <c r="D31" s="20">
        <f>IF($A31="","",IFERROR(INDEX('Unit costs'!$C$6:$C$45,MATCH($A31,'Unit costs'!$A$6:$A$45,0)),""))</f>
        <v/>
      </c>
      <c r="E31" s="21">
        <f>IF($A31="","",IFERROR(INDEX('Unit costs'!$D$6:$D$45,MATCH($A31,'Unit costs'!$A$6:$A$45,0)),0))</f>
        <v/>
      </c>
      <c r="F31" s="21">
        <f>IF($A31="","",IFERROR(INDEX('Unit costs'!$E$6:$E$45,MATCH($A31,'Unit costs'!$A$6:$A$45,0)),0))</f>
        <v/>
      </c>
      <c r="G31" s="22">
        <f>IF(OR($A31="",$C31=""),"",$C31*($E31+$F31))</f>
        <v/>
      </c>
      <c r="H31" s="12" t="n"/>
      <c r="I31" s="12" t="n"/>
      <c r="J31" s="23" t="n"/>
      <c r="K31" s="23" t="n"/>
      <c r="L31" s="23" t="n"/>
    </row>
    <row r="32" ht="30" customHeight="1">
      <c r="A32" s="7" t="n"/>
      <c r="B32" s="18">
        <f>IF($A32="","",IFERROR(INDEX('Unit costs'!$B$6:$B$45,MATCH($A32,'Unit costs'!$A$6:$A$45,0)),"code not in the book"))</f>
        <v/>
      </c>
      <c r="C32" s="19" t="n"/>
      <c r="D32" s="20">
        <f>IF($A32="","",IFERROR(INDEX('Unit costs'!$C$6:$C$45,MATCH($A32,'Unit costs'!$A$6:$A$45,0)),""))</f>
        <v/>
      </c>
      <c r="E32" s="21">
        <f>IF($A32="","",IFERROR(INDEX('Unit costs'!$D$6:$D$45,MATCH($A32,'Unit costs'!$A$6:$A$45,0)),0))</f>
        <v/>
      </c>
      <c r="F32" s="21">
        <f>IF($A32="","",IFERROR(INDEX('Unit costs'!$E$6:$E$45,MATCH($A32,'Unit costs'!$A$6:$A$45,0)),0))</f>
        <v/>
      </c>
      <c r="G32" s="22">
        <f>IF(OR($A32="",$C32=""),"",$C32*($E32+$F32))</f>
        <v/>
      </c>
      <c r="H32" s="12" t="n"/>
      <c r="I32" s="12" t="n"/>
      <c r="J32" s="23" t="n"/>
      <c r="K32" s="23" t="n"/>
      <c r="L32" s="23" t="n"/>
    </row>
    <row r="33" ht="30" customHeight="1">
      <c r="A33" s="7" t="n"/>
      <c r="B33" s="18">
        <f>IF($A33="","",IFERROR(INDEX('Unit costs'!$B$6:$B$45,MATCH($A33,'Unit costs'!$A$6:$A$45,0)),"code not in the book"))</f>
        <v/>
      </c>
      <c r="C33" s="19" t="n"/>
      <c r="D33" s="20">
        <f>IF($A33="","",IFERROR(INDEX('Unit costs'!$C$6:$C$45,MATCH($A33,'Unit costs'!$A$6:$A$45,0)),""))</f>
        <v/>
      </c>
      <c r="E33" s="21">
        <f>IF($A33="","",IFERROR(INDEX('Unit costs'!$D$6:$D$45,MATCH($A33,'Unit costs'!$A$6:$A$45,0)),0))</f>
        <v/>
      </c>
      <c r="F33" s="21">
        <f>IF($A33="","",IFERROR(INDEX('Unit costs'!$E$6:$E$45,MATCH($A33,'Unit costs'!$A$6:$A$45,0)),0))</f>
        <v/>
      </c>
      <c r="G33" s="22">
        <f>IF(OR($A33="",$C33=""),"",$C33*($E33+$F33))</f>
        <v/>
      </c>
      <c r="H33" s="12" t="n"/>
      <c r="I33" s="12" t="n"/>
      <c r="J33" s="23" t="n"/>
      <c r="K33" s="23" t="n"/>
      <c r="L33" s="23" t="n"/>
    </row>
    <row r="34" ht="30" customHeight="1">
      <c r="A34" s="7" t="n"/>
      <c r="B34" s="18">
        <f>IF($A34="","",IFERROR(INDEX('Unit costs'!$B$6:$B$45,MATCH($A34,'Unit costs'!$A$6:$A$45,0)),"code not in the book"))</f>
        <v/>
      </c>
      <c r="C34" s="19" t="n"/>
      <c r="D34" s="20">
        <f>IF($A34="","",IFERROR(INDEX('Unit costs'!$C$6:$C$45,MATCH($A34,'Unit costs'!$A$6:$A$45,0)),""))</f>
        <v/>
      </c>
      <c r="E34" s="21">
        <f>IF($A34="","",IFERROR(INDEX('Unit costs'!$D$6:$D$45,MATCH($A34,'Unit costs'!$A$6:$A$45,0)),0))</f>
        <v/>
      </c>
      <c r="F34" s="21">
        <f>IF($A34="","",IFERROR(INDEX('Unit costs'!$E$6:$E$45,MATCH($A34,'Unit costs'!$A$6:$A$45,0)),0))</f>
        <v/>
      </c>
      <c r="G34" s="22">
        <f>IF(OR($A34="",$C34=""),"",$C34*($E34+$F34))</f>
        <v/>
      </c>
      <c r="H34" s="12" t="n"/>
      <c r="I34" s="12" t="n"/>
      <c r="J34" s="23" t="n"/>
      <c r="K34" s="23" t="n"/>
      <c r="L34" s="23" t="n"/>
    </row>
    <row r="35" ht="30" customHeight="1">
      <c r="A35" s="7" t="n"/>
      <c r="B35" s="18">
        <f>IF($A35="","",IFERROR(INDEX('Unit costs'!$B$6:$B$45,MATCH($A35,'Unit costs'!$A$6:$A$45,0)),"code not in the book"))</f>
        <v/>
      </c>
      <c r="C35" s="19" t="n"/>
      <c r="D35" s="20">
        <f>IF($A35="","",IFERROR(INDEX('Unit costs'!$C$6:$C$45,MATCH($A35,'Unit costs'!$A$6:$A$45,0)),""))</f>
        <v/>
      </c>
      <c r="E35" s="21">
        <f>IF($A35="","",IFERROR(INDEX('Unit costs'!$D$6:$D$45,MATCH($A35,'Unit costs'!$A$6:$A$45,0)),0))</f>
        <v/>
      </c>
      <c r="F35" s="21">
        <f>IF($A35="","",IFERROR(INDEX('Unit costs'!$E$6:$E$45,MATCH($A35,'Unit costs'!$A$6:$A$45,0)),0))</f>
        <v/>
      </c>
      <c r="G35" s="22">
        <f>IF(OR($A35="",$C35=""),"",$C35*($E35+$F35))</f>
        <v/>
      </c>
      <c r="H35" s="12" t="n"/>
      <c r="I35" s="12" t="n"/>
      <c r="J35" s="23" t="n"/>
      <c r="K35" s="23" t="n"/>
      <c r="L35" s="23" t="n"/>
    </row>
    <row r="36" ht="30" customHeight="1">
      <c r="A36" s="7" t="n"/>
      <c r="B36" s="18">
        <f>IF($A36="","",IFERROR(INDEX('Unit costs'!$B$6:$B$45,MATCH($A36,'Unit costs'!$A$6:$A$45,0)),"code not in the book"))</f>
        <v/>
      </c>
      <c r="C36" s="19" t="n"/>
      <c r="D36" s="20">
        <f>IF($A36="","",IFERROR(INDEX('Unit costs'!$C$6:$C$45,MATCH($A36,'Unit costs'!$A$6:$A$45,0)),""))</f>
        <v/>
      </c>
      <c r="E36" s="21">
        <f>IF($A36="","",IFERROR(INDEX('Unit costs'!$D$6:$D$45,MATCH($A36,'Unit costs'!$A$6:$A$45,0)),0))</f>
        <v/>
      </c>
      <c r="F36" s="21">
        <f>IF($A36="","",IFERROR(INDEX('Unit costs'!$E$6:$E$45,MATCH($A36,'Unit costs'!$A$6:$A$45,0)),0))</f>
        <v/>
      </c>
      <c r="G36" s="22">
        <f>IF(OR($A36="",$C36=""),"",$C36*($E36+$F36))</f>
        <v/>
      </c>
      <c r="H36" s="12" t="n"/>
      <c r="I36" s="12" t="n"/>
      <c r="J36" s="23" t="n"/>
      <c r="K36" s="23" t="n"/>
      <c r="L36" s="23" t="n"/>
    </row>
    <row r="37" ht="30" customHeight="1">
      <c r="A37" s="7" t="n"/>
      <c r="B37" s="18">
        <f>IF($A37="","",IFERROR(INDEX('Unit costs'!$B$6:$B$45,MATCH($A37,'Unit costs'!$A$6:$A$45,0)),"code not in the book"))</f>
        <v/>
      </c>
      <c r="C37" s="19" t="n"/>
      <c r="D37" s="20">
        <f>IF($A37="","",IFERROR(INDEX('Unit costs'!$C$6:$C$45,MATCH($A37,'Unit costs'!$A$6:$A$45,0)),""))</f>
        <v/>
      </c>
      <c r="E37" s="21">
        <f>IF($A37="","",IFERROR(INDEX('Unit costs'!$D$6:$D$45,MATCH($A37,'Unit costs'!$A$6:$A$45,0)),0))</f>
        <v/>
      </c>
      <c r="F37" s="21">
        <f>IF($A37="","",IFERROR(INDEX('Unit costs'!$E$6:$E$45,MATCH($A37,'Unit costs'!$A$6:$A$45,0)),0))</f>
        <v/>
      </c>
      <c r="G37" s="22">
        <f>IF(OR($A37="",$C37=""),"",$C37*($E37+$F37))</f>
        <v/>
      </c>
      <c r="H37" s="12" t="n"/>
      <c r="I37" s="12" t="n"/>
      <c r="J37" s="23" t="n"/>
      <c r="K37" s="23" t="n"/>
      <c r="L37" s="23" t="n"/>
    </row>
    <row r="38" ht="30" customHeight="1">
      <c r="A38" s="7" t="n"/>
      <c r="B38" s="18">
        <f>IF($A38="","",IFERROR(INDEX('Unit costs'!$B$6:$B$45,MATCH($A38,'Unit costs'!$A$6:$A$45,0)),"code not in the book"))</f>
        <v/>
      </c>
      <c r="C38" s="19" t="n"/>
      <c r="D38" s="20">
        <f>IF($A38="","",IFERROR(INDEX('Unit costs'!$C$6:$C$45,MATCH($A38,'Unit costs'!$A$6:$A$45,0)),""))</f>
        <v/>
      </c>
      <c r="E38" s="21">
        <f>IF($A38="","",IFERROR(INDEX('Unit costs'!$D$6:$D$45,MATCH($A38,'Unit costs'!$A$6:$A$45,0)),0))</f>
        <v/>
      </c>
      <c r="F38" s="21">
        <f>IF($A38="","",IFERROR(INDEX('Unit costs'!$E$6:$E$45,MATCH($A38,'Unit costs'!$A$6:$A$45,0)),0))</f>
        <v/>
      </c>
      <c r="G38" s="22">
        <f>IF(OR($A38="",$C38=""),"",$C38*($E38+$F38))</f>
        <v/>
      </c>
      <c r="H38" s="12" t="n"/>
      <c r="I38" s="12" t="n"/>
      <c r="J38" s="23" t="n"/>
      <c r="K38" s="23" t="n"/>
      <c r="L38" s="23" t="n"/>
    </row>
    <row r="39" ht="30" customHeight="1">
      <c r="A39" s="7" t="n"/>
      <c r="B39" s="18">
        <f>IF($A39="","",IFERROR(INDEX('Unit costs'!$B$6:$B$45,MATCH($A39,'Unit costs'!$A$6:$A$45,0)),"code not in the book"))</f>
        <v/>
      </c>
      <c r="C39" s="19" t="n"/>
      <c r="D39" s="20">
        <f>IF($A39="","",IFERROR(INDEX('Unit costs'!$C$6:$C$45,MATCH($A39,'Unit costs'!$A$6:$A$45,0)),""))</f>
        <v/>
      </c>
      <c r="E39" s="21">
        <f>IF($A39="","",IFERROR(INDEX('Unit costs'!$D$6:$D$45,MATCH($A39,'Unit costs'!$A$6:$A$45,0)),0))</f>
        <v/>
      </c>
      <c r="F39" s="21">
        <f>IF($A39="","",IFERROR(INDEX('Unit costs'!$E$6:$E$45,MATCH($A39,'Unit costs'!$A$6:$A$45,0)),0))</f>
        <v/>
      </c>
      <c r="G39" s="22">
        <f>IF(OR($A39="",$C39=""),"",$C39*($E39+$F39))</f>
        <v/>
      </c>
      <c r="H39" s="12" t="n"/>
      <c r="I39" s="12" t="n"/>
      <c r="J39" s="23" t="n"/>
      <c r="K39" s="23" t="n"/>
      <c r="L39" s="23" t="n"/>
    </row>
    <row r="40" ht="30" customHeight="1">
      <c r="A40" s="7" t="n"/>
      <c r="B40" s="18">
        <f>IF($A40="","",IFERROR(INDEX('Unit costs'!$B$6:$B$45,MATCH($A40,'Unit costs'!$A$6:$A$45,0)),"code not in the book"))</f>
        <v/>
      </c>
      <c r="C40" s="19" t="n"/>
      <c r="D40" s="20">
        <f>IF($A40="","",IFERROR(INDEX('Unit costs'!$C$6:$C$45,MATCH($A40,'Unit costs'!$A$6:$A$45,0)),""))</f>
        <v/>
      </c>
      <c r="E40" s="21">
        <f>IF($A40="","",IFERROR(INDEX('Unit costs'!$D$6:$D$45,MATCH($A40,'Unit costs'!$A$6:$A$45,0)),0))</f>
        <v/>
      </c>
      <c r="F40" s="21">
        <f>IF($A40="","",IFERROR(INDEX('Unit costs'!$E$6:$E$45,MATCH($A40,'Unit costs'!$A$6:$A$45,0)),0))</f>
        <v/>
      </c>
      <c r="G40" s="22">
        <f>IF(OR($A40="",$C40=""),"",$C40*($E40+$F40))</f>
        <v/>
      </c>
      <c r="H40" s="12" t="n"/>
      <c r="I40" s="12" t="n"/>
      <c r="J40" s="23" t="n"/>
      <c r="K40" s="23" t="n"/>
      <c r="L40" s="23" t="n"/>
    </row>
    <row r="41" ht="30" customHeight="1">
      <c r="A41" s="7" t="n"/>
      <c r="B41" s="18">
        <f>IF($A41="","",IFERROR(INDEX('Unit costs'!$B$6:$B$45,MATCH($A41,'Unit costs'!$A$6:$A$45,0)),"code not in the book"))</f>
        <v/>
      </c>
      <c r="C41" s="19" t="n"/>
      <c r="D41" s="20">
        <f>IF($A41="","",IFERROR(INDEX('Unit costs'!$C$6:$C$45,MATCH($A41,'Unit costs'!$A$6:$A$45,0)),""))</f>
        <v/>
      </c>
      <c r="E41" s="21">
        <f>IF($A41="","",IFERROR(INDEX('Unit costs'!$D$6:$D$45,MATCH($A41,'Unit costs'!$A$6:$A$45,0)),0))</f>
        <v/>
      </c>
      <c r="F41" s="21">
        <f>IF($A41="","",IFERROR(INDEX('Unit costs'!$E$6:$E$45,MATCH($A41,'Unit costs'!$A$6:$A$45,0)),0))</f>
        <v/>
      </c>
      <c r="G41" s="22">
        <f>IF(OR($A41="",$C41=""),"",$C41*($E41+$F41))</f>
        <v/>
      </c>
      <c r="H41" s="12" t="n"/>
      <c r="I41" s="12" t="n"/>
      <c r="J41" s="23" t="n"/>
      <c r="K41" s="23" t="n"/>
      <c r="L41" s="23" t="n"/>
    </row>
    <row r="42" ht="30" customHeight="1">
      <c r="A42" s="7" t="n"/>
      <c r="B42" s="18">
        <f>IF($A42="","",IFERROR(INDEX('Unit costs'!$B$6:$B$45,MATCH($A42,'Unit costs'!$A$6:$A$45,0)),"code not in the book"))</f>
        <v/>
      </c>
      <c r="C42" s="19" t="n"/>
      <c r="D42" s="20">
        <f>IF($A42="","",IFERROR(INDEX('Unit costs'!$C$6:$C$45,MATCH($A42,'Unit costs'!$A$6:$A$45,0)),""))</f>
        <v/>
      </c>
      <c r="E42" s="21">
        <f>IF($A42="","",IFERROR(INDEX('Unit costs'!$D$6:$D$45,MATCH($A42,'Unit costs'!$A$6:$A$45,0)),0))</f>
        <v/>
      </c>
      <c r="F42" s="21">
        <f>IF($A42="","",IFERROR(INDEX('Unit costs'!$E$6:$E$45,MATCH($A42,'Unit costs'!$A$6:$A$45,0)),0))</f>
        <v/>
      </c>
      <c r="G42" s="22">
        <f>IF(OR($A42="",$C42=""),"",$C42*($E42+$F42))</f>
        <v/>
      </c>
      <c r="H42" s="12" t="n"/>
      <c r="I42" s="12" t="n"/>
      <c r="J42" s="23" t="n"/>
      <c r="K42" s="23" t="n"/>
      <c r="L42" s="23" t="n"/>
    </row>
    <row r="43" ht="30" customHeight="1">
      <c r="A43" s="7" t="n"/>
      <c r="B43" s="18">
        <f>IF($A43="","",IFERROR(INDEX('Unit costs'!$B$6:$B$45,MATCH($A43,'Unit costs'!$A$6:$A$45,0)),"code not in the book"))</f>
        <v/>
      </c>
      <c r="C43" s="19" t="n"/>
      <c r="D43" s="20">
        <f>IF($A43="","",IFERROR(INDEX('Unit costs'!$C$6:$C$45,MATCH($A43,'Unit costs'!$A$6:$A$45,0)),""))</f>
        <v/>
      </c>
      <c r="E43" s="21">
        <f>IF($A43="","",IFERROR(INDEX('Unit costs'!$D$6:$D$45,MATCH($A43,'Unit costs'!$A$6:$A$45,0)),0))</f>
        <v/>
      </c>
      <c r="F43" s="21">
        <f>IF($A43="","",IFERROR(INDEX('Unit costs'!$E$6:$E$45,MATCH($A43,'Unit costs'!$A$6:$A$45,0)),0))</f>
        <v/>
      </c>
      <c r="G43" s="22">
        <f>IF(OR($A43="",$C43=""),"",$C43*($E43+$F43))</f>
        <v/>
      </c>
      <c r="H43" s="12" t="n"/>
      <c r="I43" s="12" t="n"/>
      <c r="J43" s="23" t="n"/>
      <c r="K43" s="23" t="n"/>
      <c r="L43" s="23" t="n"/>
    </row>
    <row r="45">
      <c r="A45" s="9" t="inlineStr">
        <is>
          <t>Direct cost</t>
        </is>
      </c>
      <c r="G45" s="22">
        <f>SUM($G$19:$G$43)</f>
        <v/>
      </c>
    </row>
    <row r="46">
      <c r="A46" s="9" t="inlineStr">
        <is>
          <t>Unknowns line</t>
        </is>
      </c>
      <c r="G46" s="22">
        <f>G45*$C$13</f>
        <v/>
      </c>
      <c r="H46" s="2" t="inlineStr">
        <is>
          <t>Direct cost times your unknowns percentage.</t>
        </is>
      </c>
    </row>
    <row r="47" ht="30" customHeight="1">
      <c r="A47" s="9" t="inlineStr">
        <is>
          <t>Conditions</t>
        </is>
      </c>
      <c r="B47" s="12" t="inlineStr">
        <is>
          <t>Daily floor protection, dust control and cleanup in a lived-in home</t>
        </is>
      </c>
      <c r="C47" s="8" t="n"/>
      <c r="D47" s="8" t="n"/>
      <c r="E47" s="8" t="n"/>
      <c r="F47" s="8" t="n"/>
      <c r="G47" s="24" t="n">
        <v>0</v>
      </c>
      <c r="H47" s="2" t="inlineStr">
        <is>
          <t>Price the conditions of the job as work, never the person. Name the line and put a number on it.</t>
        </is>
      </c>
    </row>
    <row r="48">
      <c r="A48" s="9" t="inlineStr">
        <is>
          <t>Cost before overhead and profit</t>
        </is>
      </c>
      <c r="G48" s="22">
        <f>G45+G46+G47</f>
        <v/>
      </c>
    </row>
    <row r="49">
      <c r="A49" s="9" t="inlineStr">
        <is>
          <t>Price</t>
        </is>
      </c>
      <c r="G49" s="25">
        <f>IF(1-$C$14-$C$15&lt;=0,"",G48/(1-$C$14-$C$15))</f>
        <v/>
      </c>
      <c r="H49" s="2" t="inlineStr">
        <is>
          <t>Cost divided by (1 - overhead - profit). Dividing keeps the full overhead and profit in the price.</t>
        </is>
      </c>
    </row>
    <row r="50">
      <c r="A50" s="14" t="inlineStr">
        <is>
          <t>Overhead and profit inside the price</t>
        </is>
      </c>
      <c r="G50" s="22">
        <f>IF(G49="","",G49-G48)</f>
        <v/>
      </c>
    </row>
    <row r="51">
      <c r="A51" s="14" t="inlineStr">
        <is>
          <t>Gross margin in this price</t>
        </is>
      </c>
      <c r="G51" s="26">
        <f>IF(OR(G49="",G49=0),"",1-G48/G49)</f>
        <v/>
      </c>
    </row>
    <row r="52">
      <c r="A52" s="14" t="inlineStr">
        <is>
          <t>If you had added the same percentages on top instead</t>
        </is>
      </c>
      <c r="G52" s="22">
        <f>G48*(1+$C$14+$C$15)</f>
        <v/>
      </c>
    </row>
    <row r="53">
      <c r="A53" s="14" t="inlineStr">
        <is>
          <t>What adding instead of dividing leaves on the table</t>
        </is>
      </c>
      <c r="G53" s="27">
        <f>IF(G49="","",G49-G52)</f>
        <v/>
      </c>
      <c r="H53" s="2" t="inlineStr">
        <is>
          <t>The most common pricing mistake in one cell: a 30% markup on cost is a 23% margin, not 30%.</t>
        </is>
      </c>
    </row>
    <row r="55">
      <c r="A55" s="3" t="inlineStr">
        <is>
          <t>Options: one complete price each, no line-item breakdown</t>
        </is>
      </c>
      <c r="J55" s="13" t="inlineStr">
        <is>
          <t>Option 1</t>
        </is>
      </c>
      <c r="K55" s="13" t="inlineStr">
        <is>
          <t>Option 2</t>
        </is>
      </c>
      <c r="L55" s="13" t="inlineStr">
        <is>
          <t>Option 3</t>
        </is>
      </c>
    </row>
    <row r="56" ht="30" customHeight="1">
      <c r="A56" s="14" t="inlineStr">
        <is>
          <t>Name it (the full scope, the walk-in shower only, keep the tub)</t>
        </is>
      </c>
      <c r="J56" s="12" t="n"/>
      <c r="K56" s="12" t="n"/>
      <c r="L56" s="12" t="n"/>
    </row>
    <row r="57">
      <c r="A57" s="14" t="inlineStr">
        <is>
          <t>Direct cost of the lines marked x</t>
        </is>
      </c>
      <c r="J57" s="22">
        <f>SUMIF(J$19:J$43,"x",$G$19:$G$43)</f>
        <v/>
      </c>
      <c r="K57" s="22">
        <f>SUMIF(K$19:K$43,"x",$G$19:$G$43)</f>
        <v/>
      </c>
      <c r="L57" s="22">
        <f>SUMIF(L$19:L$43,"x",$G$19:$G$43)</f>
        <v/>
      </c>
    </row>
    <row r="58">
      <c r="A58" s="14" t="inlineStr">
        <is>
          <t>Conditions for this option (starts as your conditions line, lower it for a smaller job)</t>
        </is>
      </c>
      <c r="J58" s="24">
        <f>$G$47</f>
        <v/>
      </c>
      <c r="K58" s="24">
        <f>$G$47</f>
        <v/>
      </c>
      <c r="L58" s="24">
        <f>$G$47</f>
        <v/>
      </c>
    </row>
    <row r="59">
      <c r="A59" s="14" t="inlineStr">
        <is>
          <t>With your unknowns line and this option's conditions</t>
        </is>
      </c>
      <c r="J59" s="22">
        <f>J57*(1+$C$13)+J58</f>
        <v/>
      </c>
      <c r="K59" s="22">
        <f>K57*(1+$C$13)+K58</f>
        <v/>
      </c>
      <c r="L59" s="22">
        <f>L57*(1+$C$13)+L58</f>
        <v/>
      </c>
    </row>
    <row r="60">
      <c r="A60" s="9" t="inlineStr">
        <is>
          <t>Price</t>
        </is>
      </c>
      <c r="J60" s="25">
        <f>IF(1-$C$14-$C$15&lt;=0,"",J59/(1-$C$14-$C$15))</f>
        <v/>
      </c>
      <c r="K60" s="25">
        <f>IF(1-$C$14-$C$15&lt;=0,"",K59/(1-$C$14-$C$15))</f>
        <v/>
      </c>
      <c r="L60" s="25">
        <f>IF(1-$C$14-$C$15&lt;=0,"",L59/(1-$C$14-$C$15))</f>
        <v/>
      </c>
    </row>
    <row r="62" ht="32" customHeight="1">
      <c r="A62" s="2" t="inlineStr">
        <is>
          <t>Give the homeowner the options and the Not included list. Keep the line prices for yourself. A breakdown gets haggled line by line. Options let them change the scope instead of asking for a discount.</t>
        </is>
      </c>
    </row>
  </sheetData>
  <sheetProtection selectLockedCells="0" selectUnlockedCells="0" sheet="1" objects="0" insertRows="1" insertHyperlinks="1" autoFilter="0" scenarios="0" formatColumns="0" deleteColumns="1" insertColumns="1" pivotTables="1" deleteRows="1" formatCells="0" formatRows="0" sort="0"/>
  <mergeCells count="47">
    <mergeCell ref="D13:L13"/>
    <mergeCell ref="A15:B15"/>
    <mergeCell ref="A46:F46"/>
    <mergeCell ref="B47:F47"/>
    <mergeCell ref="H53:L53"/>
    <mergeCell ref="A56:I56"/>
    <mergeCell ref="A50:F50"/>
    <mergeCell ref="A55:I55"/>
    <mergeCell ref="A6:B6"/>
    <mergeCell ref="D16:L16"/>
    <mergeCell ref="C2:E2"/>
    <mergeCell ref="A57:I57"/>
    <mergeCell ref="A16:B16"/>
    <mergeCell ref="H46:L46"/>
    <mergeCell ref="H49:L49"/>
    <mergeCell ref="C6:L6"/>
    <mergeCell ref="A53:F53"/>
    <mergeCell ref="A3:B3"/>
    <mergeCell ref="G3:H3"/>
    <mergeCell ref="A12:B12"/>
    <mergeCell ref="A62:L62"/>
    <mergeCell ref="D15:L15"/>
    <mergeCell ref="A2:B2"/>
    <mergeCell ref="A52:F52"/>
    <mergeCell ref="D14:L14"/>
    <mergeCell ref="A5:B5"/>
    <mergeCell ref="G5:H5"/>
    <mergeCell ref="C3:E3"/>
    <mergeCell ref="A14:B14"/>
    <mergeCell ref="A58:I58"/>
    <mergeCell ref="A48:F48"/>
    <mergeCell ref="A8:B8"/>
    <mergeCell ref="H47:L47"/>
    <mergeCell ref="A4:B4"/>
    <mergeCell ref="G4:H4"/>
    <mergeCell ref="A49:F49"/>
    <mergeCell ref="A51:F51"/>
    <mergeCell ref="A59:I59"/>
    <mergeCell ref="C5:E5"/>
    <mergeCell ref="A60:I60"/>
    <mergeCell ref="A45:F45"/>
    <mergeCell ref="A10:B10"/>
    <mergeCell ref="C4:E4"/>
    <mergeCell ref="A13:B13"/>
    <mergeCell ref="G8:L8"/>
    <mergeCell ref="A9:B9"/>
    <mergeCell ref="A47"/>
  </mergeCells>
  <dataValidations count="3">
    <dataValidation sqref="A19:A43" showDropDown="0" showInputMessage="0" showErrorMessage="0" allowBlank="1" type="list">
      <formula1>'Unit costs'!$A$6:$A$45</formula1>
    </dataValidation>
    <dataValidation sqref="I5" showDropDown="0" showInputMessage="0" showErrorMessage="0" allowBlank="1" type="list">
      <formula1>"Draft,Sent,Won,Lost,No answer"</formula1>
    </dataValidation>
    <dataValidation sqref="J19:L43" showDropDown="0" showInputMessage="0" showErrorMessage="0" allowBlank="1" type="list">
      <formula1>"x"</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K47"/>
  <sheetViews>
    <sheetView showGridLines="0" workbookViewId="0">
      <pane ySplit="5" topLeftCell="A6" activePane="bottomLeft" state="frozen"/>
      <selection pane="bottomLeft" activeCell="A1" sqref="A1"/>
    </sheetView>
  </sheetViews>
  <sheetFormatPr baseColWidth="8" defaultRowHeight="15"/>
  <cols>
    <col width="8" customWidth="1" min="1" max="1"/>
    <col width="46" customWidth="1" min="2" max="2"/>
    <col width="8" customWidth="1" min="3" max="3"/>
    <col width="16" customWidth="1" min="4" max="4"/>
    <col width="16" customWidth="1" min="5" max="5"/>
    <col width="48" customWidth="1" min="6" max="6"/>
    <col width="8" customWidth="1" min="7" max="7"/>
    <col width="17" customWidth="1" min="8" max="8"/>
    <col width="17" customWidth="1" min="9" max="9"/>
    <col width="15" customWidth="1" min="10" max="10"/>
    <col width="15" customWidth="1" min="11" max="11"/>
  </cols>
  <sheetData>
    <row r="1">
      <c r="A1" s="5" t="inlineStr">
        <is>
          <t>Unit costs: your book</t>
        </is>
      </c>
    </row>
    <row r="2" ht="32" customHeight="1">
      <c r="A2" s="2" t="inlineStr">
        <is>
          <t>Your labor and material cost per unit for the items you bid most. The bid pulls columns D and E. After each job, Job actuals fills columns G to K, so you can see your real average beside your number and update it when you have enough jobs behind it.</t>
        </is>
      </c>
    </row>
    <row r="3" ht="30" customHeight="1">
      <c r="A3" s="2" t="inlineStr">
        <is>
          <t>Turnkey jobs: put what you pay for tile, fixtures and glass in column E, per unit. Homeowner buys the finishes: leave E at 0 and list them under Not included on the bid.</t>
        </is>
      </c>
    </row>
    <row r="5" ht="58" customHeight="1">
      <c r="A5" s="13" t="inlineStr">
        <is>
          <t>Code</t>
        </is>
      </c>
      <c r="B5" s="13" t="inlineStr">
        <is>
          <t>Item</t>
        </is>
      </c>
      <c r="C5" s="13" t="inlineStr">
        <is>
          <t>Unit</t>
        </is>
      </c>
      <c r="D5" s="13" t="inlineStr">
        <is>
          <t>Labor and rough materials per unit (yours)</t>
        </is>
      </c>
      <c r="E5" s="13" t="inlineStr">
        <is>
          <t>Finish materials per unit (yours)</t>
        </is>
      </c>
      <c r="F5" s="13" t="inlineStr">
        <is>
          <t>Where this number came from</t>
        </is>
      </c>
      <c r="G5" s="13" t="inlineStr">
        <is>
          <t>Jobs logged</t>
        </is>
      </c>
      <c r="H5" s="13" t="inlineStr">
        <is>
          <t>Average labor and rough materials per unit, from your jobs</t>
        </is>
      </c>
      <c r="I5" s="13" t="inlineStr">
        <is>
          <t>Average finish materials per unit, from your jobs</t>
        </is>
      </c>
      <c r="J5" s="13" t="inlineStr">
        <is>
          <t>Gap, labor (your jobs minus your number)</t>
        </is>
      </c>
      <c r="K5" s="13" t="inlineStr">
        <is>
          <t>Gap, materials</t>
        </is>
      </c>
    </row>
    <row r="6" ht="30" customHeight="1">
      <c r="A6" s="7" t="inlineStr">
        <is>
          <t>SHWR</t>
        </is>
      </c>
      <c r="B6" s="12" t="inlineStr">
        <is>
          <t>Shower, full gut and rebuild (pan, curb, walls, backer board, waterproofing)</t>
        </is>
      </c>
      <c r="C6" s="7" t="inlineStr">
        <is>
          <t>each</t>
        </is>
      </c>
      <c r="D6" s="28" t="n">
        <v>3000</v>
      </c>
      <c r="E6" s="28" t="n">
        <v>0</v>
      </c>
      <c r="F6" s="12" t="inlineStr">
        <is>
          <t>Example: one remodeler's bid on our bidding guide, about six years old, his market. Replace with yours.</t>
        </is>
      </c>
      <c r="G6" s="29">
        <f>IF($A6="","",COUNTIF('Job actuals'!$C$6:$C$65,$A6))</f>
        <v/>
      </c>
      <c r="H6" s="21">
        <f>IF(OR($A6="",G6=0),"",IFERROR(AVERAGEIF('Job actuals'!$C$6:$C$65,$A6,'Job actuals'!$I$6:$I$65),""))</f>
        <v/>
      </c>
      <c r="I6" s="21">
        <f>IF(OR($A6="",G6=0),"",IFERROR(AVERAGEIF('Job actuals'!$C$6:$C$65,$A6,'Job actuals'!$K$6:$K$65),""))</f>
        <v/>
      </c>
      <c r="J6" s="21">
        <f>IF(H6="","",H6-D6)</f>
        <v/>
      </c>
      <c r="K6" s="21">
        <f>IF(I6="","",I6-E6)</f>
        <v/>
      </c>
    </row>
    <row r="7" ht="30" customHeight="1">
      <c r="A7" s="7" t="inlineStr">
        <is>
          <t>TUB</t>
        </is>
      </c>
      <c r="B7" s="12" t="inlineStr">
        <is>
          <t>Tub swap, garden tub out and clawfoot in (demo, wall prep and tile, drain hookup)</t>
        </is>
      </c>
      <c r="C7" s="7" t="inlineStr">
        <is>
          <t>each</t>
        </is>
      </c>
      <c r="D7" s="28" t="n">
        <v>1800</v>
      </c>
      <c r="E7" s="28" t="n">
        <v>0</v>
      </c>
      <c r="F7" s="12" t="inlineStr">
        <is>
          <t>Example: one remodeler's bid on our bidding guide, about six years old, his market. Replace with yours.</t>
        </is>
      </c>
      <c r="G7" s="29">
        <f>IF($A7="","",COUNTIF('Job actuals'!$C$6:$C$65,$A7))</f>
        <v/>
      </c>
      <c r="H7" s="21">
        <f>IF(OR($A7="",G7=0),"",IFERROR(AVERAGEIF('Job actuals'!$C$6:$C$65,$A7,'Job actuals'!$I$6:$I$65),""))</f>
        <v/>
      </c>
      <c r="I7" s="21">
        <f>IF(OR($A7="",G7=0),"",IFERROR(AVERAGEIF('Job actuals'!$C$6:$C$65,$A7,'Job actuals'!$K$6:$K$65),""))</f>
        <v/>
      </c>
      <c r="J7" s="21">
        <f>IF(H7="","",H7-D7)</f>
        <v/>
      </c>
      <c r="K7" s="21">
        <f>IF(I7="","",I7-E7)</f>
        <v/>
      </c>
    </row>
    <row r="8" ht="30" customHeight="1">
      <c r="A8" s="7" t="inlineStr">
        <is>
          <t>VAN</t>
        </is>
      </c>
      <c r="B8" s="12" t="inlineStr">
        <is>
          <t>Vanity top, sinks and faucets out and back (new shutoffs)</t>
        </is>
      </c>
      <c r="C8" s="7" t="inlineStr">
        <is>
          <t>each</t>
        </is>
      </c>
      <c r="D8" s="28" t="n">
        <v>800</v>
      </c>
      <c r="E8" s="28" t="n">
        <v>0</v>
      </c>
      <c r="F8" s="12" t="inlineStr">
        <is>
          <t>Example: one remodeler's bid on our bidding guide, about six years old, his market. Replace with yours.</t>
        </is>
      </c>
      <c r="G8" s="29">
        <f>IF($A8="","",COUNTIF('Job actuals'!$C$6:$C$65,$A8))</f>
        <v/>
      </c>
      <c r="H8" s="21">
        <f>IF(OR($A8="",G8=0),"",IFERROR(AVERAGEIF('Job actuals'!$C$6:$C$65,$A8,'Job actuals'!$I$6:$I$65),""))</f>
        <v/>
      </c>
      <c r="I8" s="21">
        <f>IF(OR($A8="",G8=0),"",IFERROR(AVERAGEIF('Job actuals'!$C$6:$C$65,$A8,'Job actuals'!$K$6:$K$65),""))</f>
        <v/>
      </c>
      <c r="J8" s="21">
        <f>IF(H8="","",H8-D8)</f>
        <v/>
      </c>
      <c r="K8" s="21">
        <f>IF(I8="","",I8-E8)</f>
        <v/>
      </c>
    </row>
    <row r="9" ht="30" customHeight="1">
      <c r="A9" s="7" t="inlineStr">
        <is>
          <t>FLR</t>
        </is>
      </c>
      <c r="B9" s="12" t="inlineStr">
        <is>
          <t>Tile floor, demo to laid (old tile and baseboard out, subfloor prep, everything under the tile)</t>
        </is>
      </c>
      <c r="C9" s="7" t="inlineStr">
        <is>
          <t>sq ft</t>
        </is>
      </c>
      <c r="D9" s="28" t="n">
        <v>30</v>
      </c>
      <c r="E9" s="28" t="n">
        <v>0</v>
      </c>
      <c r="F9" s="12" t="inlineStr">
        <is>
          <t>Example: one remodeler's bid on our bidding guide, about six years old, his market. Replace with yours. His $1,800 covered about 60 sq ft.</t>
        </is>
      </c>
      <c r="G9" s="29">
        <f>IF($A9="","",COUNTIF('Job actuals'!$C$6:$C$65,$A9))</f>
        <v/>
      </c>
      <c r="H9" s="21">
        <f>IF(OR($A9="",G9=0),"",IFERROR(AVERAGEIF('Job actuals'!$C$6:$C$65,$A9,'Job actuals'!$I$6:$I$65),""))</f>
        <v/>
      </c>
      <c r="I9" s="21">
        <f>IF(OR($A9="",G9=0),"",IFERROR(AVERAGEIF('Job actuals'!$C$6:$C$65,$A9,'Job actuals'!$K$6:$K$65),""))</f>
        <v/>
      </c>
      <c r="J9" s="21">
        <f>IF(H9="","",H9-D9)</f>
        <v/>
      </c>
      <c r="K9" s="21">
        <f>IF(I9="","",I9-E9)</f>
        <v/>
      </c>
    </row>
    <row r="10" ht="30" customHeight="1">
      <c r="A10" s="7" t="inlineStr">
        <is>
          <t>MIR</t>
        </is>
      </c>
      <c r="B10" s="12" t="inlineStr">
        <is>
          <t>Mirror, large glued-on one out, new one hung (drywall repair)</t>
        </is>
      </c>
      <c r="C10" s="7" t="inlineStr">
        <is>
          <t>each</t>
        </is>
      </c>
      <c r="D10" s="28" t="n">
        <v>250</v>
      </c>
      <c r="E10" s="28" t="n">
        <v>0</v>
      </c>
      <c r="F10" s="12" t="inlineStr">
        <is>
          <t>Example: one remodeler's bid on our bidding guide, about six years old, his market. Replace with yours. His $500 covered two.</t>
        </is>
      </c>
      <c r="G10" s="29">
        <f>IF($A10="","",COUNTIF('Job actuals'!$C$6:$C$65,$A10))</f>
        <v/>
      </c>
      <c r="H10" s="21">
        <f>IF(OR($A10="",G10=0),"",IFERROR(AVERAGEIF('Job actuals'!$C$6:$C$65,$A10,'Job actuals'!$I$6:$I$65),""))</f>
        <v/>
      </c>
      <c r="I10" s="21">
        <f>IF(OR($A10="",G10=0),"",IFERROR(AVERAGEIF('Job actuals'!$C$6:$C$65,$A10,'Job actuals'!$K$6:$K$65),""))</f>
        <v/>
      </c>
      <c r="J10" s="21">
        <f>IF(H10="","",H10-D10)</f>
        <v/>
      </c>
      <c r="K10" s="21">
        <f>IF(I10="","",I10-E10)</f>
        <v/>
      </c>
    </row>
    <row r="11" ht="30" customHeight="1">
      <c r="A11" s="7" t="inlineStr">
        <is>
          <t>LGT</t>
        </is>
      </c>
      <c r="B11" s="12" t="inlineStr">
        <is>
          <t>Light fixture, install</t>
        </is>
      </c>
      <c r="C11" s="7" t="inlineStr">
        <is>
          <t>each</t>
        </is>
      </c>
      <c r="D11" s="28" t="n">
        <v>150</v>
      </c>
      <c r="E11" s="28" t="n">
        <v>0</v>
      </c>
      <c r="F11" s="12" t="inlineStr">
        <is>
          <t>Example: one remodeler's bid on our bidding guide, about six years old, his market. Replace with yours.</t>
        </is>
      </c>
      <c r="G11" s="29">
        <f>IF($A11="","",COUNTIF('Job actuals'!$C$6:$C$65,$A11))</f>
        <v/>
      </c>
      <c r="H11" s="21">
        <f>IF(OR($A11="",G11=0),"",IFERROR(AVERAGEIF('Job actuals'!$C$6:$C$65,$A11,'Job actuals'!$I$6:$I$65),""))</f>
        <v/>
      </c>
      <c r="I11" s="21">
        <f>IF(OR($A11="",G11=0),"",IFERROR(AVERAGEIF('Job actuals'!$C$6:$C$65,$A11,'Job actuals'!$K$6:$K$65),""))</f>
        <v/>
      </c>
      <c r="J11" s="21">
        <f>IF(H11="","",H11-D11)</f>
        <v/>
      </c>
      <c r="K11" s="21">
        <f>IF(I11="","",I11-E11)</f>
        <v/>
      </c>
    </row>
    <row r="12" ht="30" customHeight="1">
      <c r="A12" s="7" t="inlineStr">
        <is>
          <t>CAB</t>
        </is>
      </c>
      <c r="B12" s="12" t="inlineStr">
        <is>
          <t>Custom side cabinet, built, painted and installed</t>
        </is>
      </c>
      <c r="C12" s="7" t="inlineStr">
        <is>
          <t>each</t>
        </is>
      </c>
      <c r="D12" s="28" t="n">
        <v>700</v>
      </c>
      <c r="E12" s="28" t="n">
        <v>0</v>
      </c>
      <c r="F12" s="12" t="inlineStr">
        <is>
          <t>Example: one remodeler's bid on our bidding guide, about six years old, his market. Replace with yours. His $1,400 covered two, turnkey.</t>
        </is>
      </c>
      <c r="G12" s="29">
        <f>IF($A12="","",COUNTIF('Job actuals'!$C$6:$C$65,$A12))</f>
        <v/>
      </c>
      <c r="H12" s="21">
        <f>IF(OR($A12="",G12=0),"",IFERROR(AVERAGEIF('Job actuals'!$C$6:$C$65,$A12,'Job actuals'!$I$6:$I$65),""))</f>
        <v/>
      </c>
      <c r="I12" s="21">
        <f>IF(OR($A12="",G12=0),"",IFERROR(AVERAGEIF('Job actuals'!$C$6:$C$65,$A12,'Job actuals'!$K$6:$K$65),""))</f>
        <v/>
      </c>
      <c r="J12" s="21">
        <f>IF(H12="","",H12-D12)</f>
        <v/>
      </c>
      <c r="K12" s="21">
        <f>IF(I12="","",I12-E12)</f>
        <v/>
      </c>
    </row>
    <row r="13" ht="30" customHeight="1">
      <c r="A13" s="7" t="inlineStr">
        <is>
          <t>PNT</t>
        </is>
      </c>
      <c r="B13" s="12" t="inlineStr">
        <is>
          <t>Paint, bathroom</t>
        </is>
      </c>
      <c r="C13" s="7" t="inlineStr">
        <is>
          <t>room</t>
        </is>
      </c>
      <c r="D13" s="28" t="n">
        <v>500</v>
      </c>
      <c r="E13" s="28" t="n">
        <v>0</v>
      </c>
      <c r="F13" s="12" t="inlineStr">
        <is>
          <t>Example: one remodeler's bid on our bidding guide, about six years old, his market. Replace with yours.</t>
        </is>
      </c>
      <c r="G13" s="29">
        <f>IF($A13="","",COUNTIF('Job actuals'!$C$6:$C$65,$A13))</f>
        <v/>
      </c>
      <c r="H13" s="21">
        <f>IF(OR($A13="",G13=0),"",IFERROR(AVERAGEIF('Job actuals'!$C$6:$C$65,$A13,'Job actuals'!$I$6:$I$65),""))</f>
        <v/>
      </c>
      <c r="I13" s="21">
        <f>IF(OR($A13="",G13=0),"",IFERROR(AVERAGEIF('Job actuals'!$C$6:$C$65,$A13,'Job actuals'!$K$6:$K$65),""))</f>
        <v/>
      </c>
      <c r="J13" s="21">
        <f>IF(H13="","",H13-D13)</f>
        <v/>
      </c>
      <c r="K13" s="21">
        <f>IF(I13="","",I13-E13)</f>
        <v/>
      </c>
    </row>
    <row r="14" ht="18" customHeight="1">
      <c r="A14" s="7" t="n"/>
      <c r="B14" s="12" t="n"/>
      <c r="C14" s="7" t="n"/>
      <c r="D14" s="28" t="n"/>
      <c r="E14" s="28" t="n"/>
      <c r="F14" s="12" t="n"/>
      <c r="G14" s="29">
        <f>IF($A14="","",COUNTIF('Job actuals'!$C$6:$C$65,$A14))</f>
        <v/>
      </c>
      <c r="H14" s="21">
        <f>IF(OR($A14="",G14=0),"",IFERROR(AVERAGEIF('Job actuals'!$C$6:$C$65,$A14,'Job actuals'!$I$6:$I$65),""))</f>
        <v/>
      </c>
      <c r="I14" s="21">
        <f>IF(OR($A14="",G14=0),"",IFERROR(AVERAGEIF('Job actuals'!$C$6:$C$65,$A14,'Job actuals'!$K$6:$K$65),""))</f>
        <v/>
      </c>
      <c r="J14" s="21">
        <f>IF(H14="","",H14-D14)</f>
        <v/>
      </c>
      <c r="K14" s="21">
        <f>IF(I14="","",I14-E14)</f>
        <v/>
      </c>
    </row>
    <row r="15" ht="18" customHeight="1">
      <c r="A15" s="7" t="n"/>
      <c r="B15" s="12" t="n"/>
      <c r="C15" s="7" t="n"/>
      <c r="D15" s="28" t="n"/>
      <c r="E15" s="28" t="n"/>
      <c r="F15" s="12" t="n"/>
      <c r="G15" s="29">
        <f>IF($A15="","",COUNTIF('Job actuals'!$C$6:$C$65,$A15))</f>
        <v/>
      </c>
      <c r="H15" s="21">
        <f>IF(OR($A15="",G15=0),"",IFERROR(AVERAGEIF('Job actuals'!$C$6:$C$65,$A15,'Job actuals'!$I$6:$I$65),""))</f>
        <v/>
      </c>
      <c r="I15" s="21">
        <f>IF(OR($A15="",G15=0),"",IFERROR(AVERAGEIF('Job actuals'!$C$6:$C$65,$A15,'Job actuals'!$K$6:$K$65),""))</f>
        <v/>
      </c>
      <c r="J15" s="21">
        <f>IF(H15="","",H15-D15)</f>
        <v/>
      </c>
      <c r="K15" s="21">
        <f>IF(I15="","",I15-E15)</f>
        <v/>
      </c>
    </row>
    <row r="16" ht="18" customHeight="1">
      <c r="A16" s="7" t="n"/>
      <c r="B16" s="12" t="n"/>
      <c r="C16" s="7" t="n"/>
      <c r="D16" s="28" t="n"/>
      <c r="E16" s="28" t="n"/>
      <c r="F16" s="12" t="n"/>
      <c r="G16" s="29">
        <f>IF($A16="","",COUNTIF('Job actuals'!$C$6:$C$65,$A16))</f>
        <v/>
      </c>
      <c r="H16" s="21">
        <f>IF(OR($A16="",G16=0),"",IFERROR(AVERAGEIF('Job actuals'!$C$6:$C$65,$A16,'Job actuals'!$I$6:$I$65),""))</f>
        <v/>
      </c>
      <c r="I16" s="21">
        <f>IF(OR($A16="",G16=0),"",IFERROR(AVERAGEIF('Job actuals'!$C$6:$C$65,$A16,'Job actuals'!$K$6:$K$65),""))</f>
        <v/>
      </c>
      <c r="J16" s="21">
        <f>IF(H16="","",H16-D16)</f>
        <v/>
      </c>
      <c r="K16" s="21">
        <f>IF(I16="","",I16-E16)</f>
        <v/>
      </c>
    </row>
    <row r="17" ht="18" customHeight="1">
      <c r="A17" s="7" t="n"/>
      <c r="B17" s="12" t="n"/>
      <c r="C17" s="7" t="n"/>
      <c r="D17" s="28" t="n"/>
      <c r="E17" s="28" t="n"/>
      <c r="F17" s="12" t="n"/>
      <c r="G17" s="29">
        <f>IF($A17="","",COUNTIF('Job actuals'!$C$6:$C$65,$A17))</f>
        <v/>
      </c>
      <c r="H17" s="21">
        <f>IF(OR($A17="",G17=0),"",IFERROR(AVERAGEIF('Job actuals'!$C$6:$C$65,$A17,'Job actuals'!$I$6:$I$65),""))</f>
        <v/>
      </c>
      <c r="I17" s="21">
        <f>IF(OR($A17="",G17=0),"",IFERROR(AVERAGEIF('Job actuals'!$C$6:$C$65,$A17,'Job actuals'!$K$6:$K$65),""))</f>
        <v/>
      </c>
      <c r="J17" s="21">
        <f>IF(H17="","",H17-D17)</f>
        <v/>
      </c>
      <c r="K17" s="21">
        <f>IF(I17="","",I17-E17)</f>
        <v/>
      </c>
    </row>
    <row r="18" ht="18" customHeight="1">
      <c r="A18" s="7" t="n"/>
      <c r="B18" s="12" t="n"/>
      <c r="C18" s="7" t="n"/>
      <c r="D18" s="28" t="n"/>
      <c r="E18" s="28" t="n"/>
      <c r="F18" s="12" t="n"/>
      <c r="G18" s="29">
        <f>IF($A18="","",COUNTIF('Job actuals'!$C$6:$C$65,$A18))</f>
        <v/>
      </c>
      <c r="H18" s="21">
        <f>IF(OR($A18="",G18=0),"",IFERROR(AVERAGEIF('Job actuals'!$C$6:$C$65,$A18,'Job actuals'!$I$6:$I$65),""))</f>
        <v/>
      </c>
      <c r="I18" s="21">
        <f>IF(OR($A18="",G18=0),"",IFERROR(AVERAGEIF('Job actuals'!$C$6:$C$65,$A18,'Job actuals'!$K$6:$K$65),""))</f>
        <v/>
      </c>
      <c r="J18" s="21">
        <f>IF(H18="","",H18-D18)</f>
        <v/>
      </c>
      <c r="K18" s="21">
        <f>IF(I18="","",I18-E18)</f>
        <v/>
      </c>
    </row>
    <row r="19" ht="18" customHeight="1">
      <c r="A19" s="7" t="n"/>
      <c r="B19" s="12" t="n"/>
      <c r="C19" s="7" t="n"/>
      <c r="D19" s="28" t="n"/>
      <c r="E19" s="28" t="n"/>
      <c r="F19" s="12" t="n"/>
      <c r="G19" s="29">
        <f>IF($A19="","",COUNTIF('Job actuals'!$C$6:$C$65,$A19))</f>
        <v/>
      </c>
      <c r="H19" s="21">
        <f>IF(OR($A19="",G19=0),"",IFERROR(AVERAGEIF('Job actuals'!$C$6:$C$65,$A19,'Job actuals'!$I$6:$I$65),""))</f>
        <v/>
      </c>
      <c r="I19" s="21">
        <f>IF(OR($A19="",G19=0),"",IFERROR(AVERAGEIF('Job actuals'!$C$6:$C$65,$A19,'Job actuals'!$K$6:$K$65),""))</f>
        <v/>
      </c>
      <c r="J19" s="21">
        <f>IF(H19="","",H19-D19)</f>
        <v/>
      </c>
      <c r="K19" s="21">
        <f>IF(I19="","",I19-E19)</f>
        <v/>
      </c>
    </row>
    <row r="20" ht="18" customHeight="1">
      <c r="A20" s="7" t="n"/>
      <c r="B20" s="12" t="n"/>
      <c r="C20" s="7" t="n"/>
      <c r="D20" s="28" t="n"/>
      <c r="E20" s="28" t="n"/>
      <c r="F20" s="12" t="n"/>
      <c r="G20" s="29">
        <f>IF($A20="","",COUNTIF('Job actuals'!$C$6:$C$65,$A20))</f>
        <v/>
      </c>
      <c r="H20" s="21">
        <f>IF(OR($A20="",G20=0),"",IFERROR(AVERAGEIF('Job actuals'!$C$6:$C$65,$A20,'Job actuals'!$I$6:$I$65),""))</f>
        <v/>
      </c>
      <c r="I20" s="21">
        <f>IF(OR($A20="",G20=0),"",IFERROR(AVERAGEIF('Job actuals'!$C$6:$C$65,$A20,'Job actuals'!$K$6:$K$65),""))</f>
        <v/>
      </c>
      <c r="J20" s="21">
        <f>IF(H20="","",H20-D20)</f>
        <v/>
      </c>
      <c r="K20" s="21">
        <f>IF(I20="","",I20-E20)</f>
        <v/>
      </c>
    </row>
    <row r="21" ht="18" customHeight="1">
      <c r="A21" s="7" t="n"/>
      <c r="B21" s="12" t="n"/>
      <c r="C21" s="7" t="n"/>
      <c r="D21" s="28" t="n"/>
      <c r="E21" s="28" t="n"/>
      <c r="F21" s="12" t="n"/>
      <c r="G21" s="29">
        <f>IF($A21="","",COUNTIF('Job actuals'!$C$6:$C$65,$A21))</f>
        <v/>
      </c>
      <c r="H21" s="21">
        <f>IF(OR($A21="",G21=0),"",IFERROR(AVERAGEIF('Job actuals'!$C$6:$C$65,$A21,'Job actuals'!$I$6:$I$65),""))</f>
        <v/>
      </c>
      <c r="I21" s="21">
        <f>IF(OR($A21="",G21=0),"",IFERROR(AVERAGEIF('Job actuals'!$C$6:$C$65,$A21,'Job actuals'!$K$6:$K$65),""))</f>
        <v/>
      </c>
      <c r="J21" s="21">
        <f>IF(H21="","",H21-D21)</f>
        <v/>
      </c>
      <c r="K21" s="21">
        <f>IF(I21="","",I21-E21)</f>
        <v/>
      </c>
    </row>
    <row r="22" ht="18" customHeight="1">
      <c r="A22" s="7" t="n"/>
      <c r="B22" s="12" t="n"/>
      <c r="C22" s="7" t="n"/>
      <c r="D22" s="28" t="n"/>
      <c r="E22" s="28" t="n"/>
      <c r="F22" s="12" t="n"/>
      <c r="G22" s="29">
        <f>IF($A22="","",COUNTIF('Job actuals'!$C$6:$C$65,$A22))</f>
        <v/>
      </c>
      <c r="H22" s="21">
        <f>IF(OR($A22="",G22=0),"",IFERROR(AVERAGEIF('Job actuals'!$C$6:$C$65,$A22,'Job actuals'!$I$6:$I$65),""))</f>
        <v/>
      </c>
      <c r="I22" s="21">
        <f>IF(OR($A22="",G22=0),"",IFERROR(AVERAGEIF('Job actuals'!$C$6:$C$65,$A22,'Job actuals'!$K$6:$K$65),""))</f>
        <v/>
      </c>
      <c r="J22" s="21">
        <f>IF(H22="","",H22-D22)</f>
        <v/>
      </c>
      <c r="K22" s="21">
        <f>IF(I22="","",I22-E22)</f>
        <v/>
      </c>
    </row>
    <row r="23" ht="18" customHeight="1">
      <c r="A23" s="7" t="n"/>
      <c r="B23" s="12" t="n"/>
      <c r="C23" s="7" t="n"/>
      <c r="D23" s="28" t="n"/>
      <c r="E23" s="28" t="n"/>
      <c r="F23" s="12" t="n"/>
      <c r="G23" s="29">
        <f>IF($A23="","",COUNTIF('Job actuals'!$C$6:$C$65,$A23))</f>
        <v/>
      </c>
      <c r="H23" s="21">
        <f>IF(OR($A23="",G23=0),"",IFERROR(AVERAGEIF('Job actuals'!$C$6:$C$65,$A23,'Job actuals'!$I$6:$I$65),""))</f>
        <v/>
      </c>
      <c r="I23" s="21">
        <f>IF(OR($A23="",G23=0),"",IFERROR(AVERAGEIF('Job actuals'!$C$6:$C$65,$A23,'Job actuals'!$K$6:$K$65),""))</f>
        <v/>
      </c>
      <c r="J23" s="21">
        <f>IF(H23="","",H23-D23)</f>
        <v/>
      </c>
      <c r="K23" s="21">
        <f>IF(I23="","",I23-E23)</f>
        <v/>
      </c>
    </row>
    <row r="24" ht="18" customHeight="1">
      <c r="A24" s="7" t="n"/>
      <c r="B24" s="12" t="n"/>
      <c r="C24" s="7" t="n"/>
      <c r="D24" s="28" t="n"/>
      <c r="E24" s="28" t="n"/>
      <c r="F24" s="12" t="n"/>
      <c r="G24" s="29">
        <f>IF($A24="","",COUNTIF('Job actuals'!$C$6:$C$65,$A24))</f>
        <v/>
      </c>
      <c r="H24" s="21">
        <f>IF(OR($A24="",G24=0),"",IFERROR(AVERAGEIF('Job actuals'!$C$6:$C$65,$A24,'Job actuals'!$I$6:$I$65),""))</f>
        <v/>
      </c>
      <c r="I24" s="21">
        <f>IF(OR($A24="",G24=0),"",IFERROR(AVERAGEIF('Job actuals'!$C$6:$C$65,$A24,'Job actuals'!$K$6:$K$65),""))</f>
        <v/>
      </c>
      <c r="J24" s="21">
        <f>IF(H24="","",H24-D24)</f>
        <v/>
      </c>
      <c r="K24" s="21">
        <f>IF(I24="","",I24-E24)</f>
        <v/>
      </c>
    </row>
    <row r="25" ht="18" customHeight="1">
      <c r="A25" s="7" t="n"/>
      <c r="B25" s="12" t="n"/>
      <c r="C25" s="7" t="n"/>
      <c r="D25" s="28" t="n"/>
      <c r="E25" s="28" t="n"/>
      <c r="F25" s="12" t="n"/>
      <c r="G25" s="29">
        <f>IF($A25="","",COUNTIF('Job actuals'!$C$6:$C$65,$A25))</f>
        <v/>
      </c>
      <c r="H25" s="21">
        <f>IF(OR($A25="",G25=0),"",IFERROR(AVERAGEIF('Job actuals'!$C$6:$C$65,$A25,'Job actuals'!$I$6:$I$65),""))</f>
        <v/>
      </c>
      <c r="I25" s="21">
        <f>IF(OR($A25="",G25=0),"",IFERROR(AVERAGEIF('Job actuals'!$C$6:$C$65,$A25,'Job actuals'!$K$6:$K$65),""))</f>
        <v/>
      </c>
      <c r="J25" s="21">
        <f>IF(H25="","",H25-D25)</f>
        <v/>
      </c>
      <c r="K25" s="21">
        <f>IF(I25="","",I25-E25)</f>
        <v/>
      </c>
    </row>
    <row r="26" ht="18" customHeight="1">
      <c r="A26" s="7" t="n"/>
      <c r="B26" s="12" t="n"/>
      <c r="C26" s="7" t="n"/>
      <c r="D26" s="28" t="n"/>
      <c r="E26" s="28" t="n"/>
      <c r="F26" s="12" t="n"/>
      <c r="G26" s="29">
        <f>IF($A26="","",COUNTIF('Job actuals'!$C$6:$C$65,$A26))</f>
        <v/>
      </c>
      <c r="H26" s="21">
        <f>IF(OR($A26="",G26=0),"",IFERROR(AVERAGEIF('Job actuals'!$C$6:$C$65,$A26,'Job actuals'!$I$6:$I$65),""))</f>
        <v/>
      </c>
      <c r="I26" s="21">
        <f>IF(OR($A26="",G26=0),"",IFERROR(AVERAGEIF('Job actuals'!$C$6:$C$65,$A26,'Job actuals'!$K$6:$K$65),""))</f>
        <v/>
      </c>
      <c r="J26" s="21">
        <f>IF(H26="","",H26-D26)</f>
        <v/>
      </c>
      <c r="K26" s="21">
        <f>IF(I26="","",I26-E26)</f>
        <v/>
      </c>
    </row>
    <row r="27" ht="18" customHeight="1">
      <c r="A27" s="7" t="n"/>
      <c r="B27" s="12" t="n"/>
      <c r="C27" s="7" t="n"/>
      <c r="D27" s="28" t="n"/>
      <c r="E27" s="28" t="n"/>
      <c r="F27" s="12" t="n"/>
      <c r="G27" s="29">
        <f>IF($A27="","",COUNTIF('Job actuals'!$C$6:$C$65,$A27))</f>
        <v/>
      </c>
      <c r="H27" s="21">
        <f>IF(OR($A27="",G27=0),"",IFERROR(AVERAGEIF('Job actuals'!$C$6:$C$65,$A27,'Job actuals'!$I$6:$I$65),""))</f>
        <v/>
      </c>
      <c r="I27" s="21">
        <f>IF(OR($A27="",G27=0),"",IFERROR(AVERAGEIF('Job actuals'!$C$6:$C$65,$A27,'Job actuals'!$K$6:$K$65),""))</f>
        <v/>
      </c>
      <c r="J27" s="21">
        <f>IF(H27="","",H27-D27)</f>
        <v/>
      </c>
      <c r="K27" s="21">
        <f>IF(I27="","",I27-E27)</f>
        <v/>
      </c>
    </row>
    <row r="28" ht="18" customHeight="1">
      <c r="A28" s="7" t="n"/>
      <c r="B28" s="12" t="n"/>
      <c r="C28" s="7" t="n"/>
      <c r="D28" s="28" t="n"/>
      <c r="E28" s="28" t="n"/>
      <c r="F28" s="12" t="n"/>
      <c r="G28" s="29">
        <f>IF($A28="","",COUNTIF('Job actuals'!$C$6:$C$65,$A28))</f>
        <v/>
      </c>
      <c r="H28" s="21">
        <f>IF(OR($A28="",G28=0),"",IFERROR(AVERAGEIF('Job actuals'!$C$6:$C$65,$A28,'Job actuals'!$I$6:$I$65),""))</f>
        <v/>
      </c>
      <c r="I28" s="21">
        <f>IF(OR($A28="",G28=0),"",IFERROR(AVERAGEIF('Job actuals'!$C$6:$C$65,$A28,'Job actuals'!$K$6:$K$65),""))</f>
        <v/>
      </c>
      <c r="J28" s="21">
        <f>IF(H28="","",H28-D28)</f>
        <v/>
      </c>
      <c r="K28" s="21">
        <f>IF(I28="","",I28-E28)</f>
        <v/>
      </c>
    </row>
    <row r="29" ht="18" customHeight="1">
      <c r="A29" s="7" t="n"/>
      <c r="B29" s="12" t="n"/>
      <c r="C29" s="7" t="n"/>
      <c r="D29" s="28" t="n"/>
      <c r="E29" s="28" t="n"/>
      <c r="F29" s="12" t="n"/>
      <c r="G29" s="29">
        <f>IF($A29="","",COUNTIF('Job actuals'!$C$6:$C$65,$A29))</f>
        <v/>
      </c>
      <c r="H29" s="21">
        <f>IF(OR($A29="",G29=0),"",IFERROR(AVERAGEIF('Job actuals'!$C$6:$C$65,$A29,'Job actuals'!$I$6:$I$65),""))</f>
        <v/>
      </c>
      <c r="I29" s="21">
        <f>IF(OR($A29="",G29=0),"",IFERROR(AVERAGEIF('Job actuals'!$C$6:$C$65,$A29,'Job actuals'!$K$6:$K$65),""))</f>
        <v/>
      </c>
      <c r="J29" s="21">
        <f>IF(H29="","",H29-D29)</f>
        <v/>
      </c>
      <c r="K29" s="21">
        <f>IF(I29="","",I29-E29)</f>
        <v/>
      </c>
    </row>
    <row r="30" ht="18" customHeight="1">
      <c r="A30" s="7" t="n"/>
      <c r="B30" s="12" t="n"/>
      <c r="C30" s="7" t="n"/>
      <c r="D30" s="28" t="n"/>
      <c r="E30" s="28" t="n"/>
      <c r="F30" s="12" t="n"/>
      <c r="G30" s="29">
        <f>IF($A30="","",COUNTIF('Job actuals'!$C$6:$C$65,$A30))</f>
        <v/>
      </c>
      <c r="H30" s="21">
        <f>IF(OR($A30="",G30=0),"",IFERROR(AVERAGEIF('Job actuals'!$C$6:$C$65,$A30,'Job actuals'!$I$6:$I$65),""))</f>
        <v/>
      </c>
      <c r="I30" s="21">
        <f>IF(OR($A30="",G30=0),"",IFERROR(AVERAGEIF('Job actuals'!$C$6:$C$65,$A30,'Job actuals'!$K$6:$K$65),""))</f>
        <v/>
      </c>
      <c r="J30" s="21">
        <f>IF(H30="","",H30-D30)</f>
        <v/>
      </c>
      <c r="K30" s="21">
        <f>IF(I30="","",I30-E30)</f>
        <v/>
      </c>
    </row>
    <row r="31" ht="18" customHeight="1">
      <c r="A31" s="7" t="n"/>
      <c r="B31" s="12" t="n"/>
      <c r="C31" s="7" t="n"/>
      <c r="D31" s="28" t="n"/>
      <c r="E31" s="28" t="n"/>
      <c r="F31" s="12" t="n"/>
      <c r="G31" s="29">
        <f>IF($A31="","",COUNTIF('Job actuals'!$C$6:$C$65,$A31))</f>
        <v/>
      </c>
      <c r="H31" s="21">
        <f>IF(OR($A31="",G31=0),"",IFERROR(AVERAGEIF('Job actuals'!$C$6:$C$65,$A31,'Job actuals'!$I$6:$I$65),""))</f>
        <v/>
      </c>
      <c r="I31" s="21">
        <f>IF(OR($A31="",G31=0),"",IFERROR(AVERAGEIF('Job actuals'!$C$6:$C$65,$A31,'Job actuals'!$K$6:$K$65),""))</f>
        <v/>
      </c>
      <c r="J31" s="21">
        <f>IF(H31="","",H31-D31)</f>
        <v/>
      </c>
      <c r="K31" s="21">
        <f>IF(I31="","",I31-E31)</f>
        <v/>
      </c>
    </row>
    <row r="32" ht="18" customHeight="1">
      <c r="A32" s="7" t="n"/>
      <c r="B32" s="12" t="n"/>
      <c r="C32" s="7" t="n"/>
      <c r="D32" s="28" t="n"/>
      <c r="E32" s="28" t="n"/>
      <c r="F32" s="12" t="n"/>
      <c r="G32" s="29">
        <f>IF($A32="","",COUNTIF('Job actuals'!$C$6:$C$65,$A32))</f>
        <v/>
      </c>
      <c r="H32" s="21">
        <f>IF(OR($A32="",G32=0),"",IFERROR(AVERAGEIF('Job actuals'!$C$6:$C$65,$A32,'Job actuals'!$I$6:$I$65),""))</f>
        <v/>
      </c>
      <c r="I32" s="21">
        <f>IF(OR($A32="",G32=0),"",IFERROR(AVERAGEIF('Job actuals'!$C$6:$C$65,$A32,'Job actuals'!$K$6:$K$65),""))</f>
        <v/>
      </c>
      <c r="J32" s="21">
        <f>IF(H32="","",H32-D32)</f>
        <v/>
      </c>
      <c r="K32" s="21">
        <f>IF(I32="","",I32-E32)</f>
        <v/>
      </c>
    </row>
    <row r="33" ht="18" customHeight="1">
      <c r="A33" s="7" t="n"/>
      <c r="B33" s="12" t="n"/>
      <c r="C33" s="7" t="n"/>
      <c r="D33" s="28" t="n"/>
      <c r="E33" s="28" t="n"/>
      <c r="F33" s="12" t="n"/>
      <c r="G33" s="29">
        <f>IF($A33="","",COUNTIF('Job actuals'!$C$6:$C$65,$A33))</f>
        <v/>
      </c>
      <c r="H33" s="21">
        <f>IF(OR($A33="",G33=0),"",IFERROR(AVERAGEIF('Job actuals'!$C$6:$C$65,$A33,'Job actuals'!$I$6:$I$65),""))</f>
        <v/>
      </c>
      <c r="I33" s="21">
        <f>IF(OR($A33="",G33=0),"",IFERROR(AVERAGEIF('Job actuals'!$C$6:$C$65,$A33,'Job actuals'!$K$6:$K$65),""))</f>
        <v/>
      </c>
      <c r="J33" s="21">
        <f>IF(H33="","",H33-D33)</f>
        <v/>
      </c>
      <c r="K33" s="21">
        <f>IF(I33="","",I33-E33)</f>
        <v/>
      </c>
    </row>
    <row r="34" ht="18" customHeight="1">
      <c r="A34" s="7" t="n"/>
      <c r="B34" s="12" t="n"/>
      <c r="C34" s="7" t="n"/>
      <c r="D34" s="28" t="n"/>
      <c r="E34" s="28" t="n"/>
      <c r="F34" s="12" t="n"/>
      <c r="G34" s="29">
        <f>IF($A34="","",COUNTIF('Job actuals'!$C$6:$C$65,$A34))</f>
        <v/>
      </c>
      <c r="H34" s="21">
        <f>IF(OR($A34="",G34=0),"",IFERROR(AVERAGEIF('Job actuals'!$C$6:$C$65,$A34,'Job actuals'!$I$6:$I$65),""))</f>
        <v/>
      </c>
      <c r="I34" s="21">
        <f>IF(OR($A34="",G34=0),"",IFERROR(AVERAGEIF('Job actuals'!$C$6:$C$65,$A34,'Job actuals'!$K$6:$K$65),""))</f>
        <v/>
      </c>
      <c r="J34" s="21">
        <f>IF(H34="","",H34-D34)</f>
        <v/>
      </c>
      <c r="K34" s="21">
        <f>IF(I34="","",I34-E34)</f>
        <v/>
      </c>
    </row>
    <row r="35" ht="18" customHeight="1">
      <c r="A35" s="7" t="n"/>
      <c r="B35" s="12" t="n"/>
      <c r="C35" s="7" t="n"/>
      <c r="D35" s="28" t="n"/>
      <c r="E35" s="28" t="n"/>
      <c r="F35" s="12" t="n"/>
      <c r="G35" s="29">
        <f>IF($A35="","",COUNTIF('Job actuals'!$C$6:$C$65,$A35))</f>
        <v/>
      </c>
      <c r="H35" s="21">
        <f>IF(OR($A35="",G35=0),"",IFERROR(AVERAGEIF('Job actuals'!$C$6:$C$65,$A35,'Job actuals'!$I$6:$I$65),""))</f>
        <v/>
      </c>
      <c r="I35" s="21">
        <f>IF(OR($A35="",G35=0),"",IFERROR(AVERAGEIF('Job actuals'!$C$6:$C$65,$A35,'Job actuals'!$K$6:$K$65),""))</f>
        <v/>
      </c>
      <c r="J35" s="21">
        <f>IF(H35="","",H35-D35)</f>
        <v/>
      </c>
      <c r="K35" s="21">
        <f>IF(I35="","",I35-E35)</f>
        <v/>
      </c>
    </row>
    <row r="36" ht="18" customHeight="1">
      <c r="A36" s="7" t="n"/>
      <c r="B36" s="12" t="n"/>
      <c r="C36" s="7" t="n"/>
      <c r="D36" s="28" t="n"/>
      <c r="E36" s="28" t="n"/>
      <c r="F36" s="12" t="n"/>
      <c r="G36" s="29">
        <f>IF($A36="","",COUNTIF('Job actuals'!$C$6:$C$65,$A36))</f>
        <v/>
      </c>
      <c r="H36" s="21">
        <f>IF(OR($A36="",G36=0),"",IFERROR(AVERAGEIF('Job actuals'!$C$6:$C$65,$A36,'Job actuals'!$I$6:$I$65),""))</f>
        <v/>
      </c>
      <c r="I36" s="21">
        <f>IF(OR($A36="",G36=0),"",IFERROR(AVERAGEIF('Job actuals'!$C$6:$C$65,$A36,'Job actuals'!$K$6:$K$65),""))</f>
        <v/>
      </c>
      <c r="J36" s="21">
        <f>IF(H36="","",H36-D36)</f>
        <v/>
      </c>
      <c r="K36" s="21">
        <f>IF(I36="","",I36-E36)</f>
        <v/>
      </c>
    </row>
    <row r="37" ht="18" customHeight="1">
      <c r="A37" s="7" t="n"/>
      <c r="B37" s="12" t="n"/>
      <c r="C37" s="7" t="n"/>
      <c r="D37" s="28" t="n"/>
      <c r="E37" s="28" t="n"/>
      <c r="F37" s="12" t="n"/>
      <c r="G37" s="29">
        <f>IF($A37="","",COUNTIF('Job actuals'!$C$6:$C$65,$A37))</f>
        <v/>
      </c>
      <c r="H37" s="21">
        <f>IF(OR($A37="",G37=0),"",IFERROR(AVERAGEIF('Job actuals'!$C$6:$C$65,$A37,'Job actuals'!$I$6:$I$65),""))</f>
        <v/>
      </c>
      <c r="I37" s="21">
        <f>IF(OR($A37="",G37=0),"",IFERROR(AVERAGEIF('Job actuals'!$C$6:$C$65,$A37,'Job actuals'!$K$6:$K$65),""))</f>
        <v/>
      </c>
      <c r="J37" s="21">
        <f>IF(H37="","",H37-D37)</f>
        <v/>
      </c>
      <c r="K37" s="21">
        <f>IF(I37="","",I37-E37)</f>
        <v/>
      </c>
    </row>
    <row r="38" ht="18" customHeight="1">
      <c r="A38" s="7" t="n"/>
      <c r="B38" s="12" t="n"/>
      <c r="C38" s="7" t="n"/>
      <c r="D38" s="28" t="n"/>
      <c r="E38" s="28" t="n"/>
      <c r="F38" s="12" t="n"/>
      <c r="G38" s="29">
        <f>IF($A38="","",COUNTIF('Job actuals'!$C$6:$C$65,$A38))</f>
        <v/>
      </c>
      <c r="H38" s="21">
        <f>IF(OR($A38="",G38=0),"",IFERROR(AVERAGEIF('Job actuals'!$C$6:$C$65,$A38,'Job actuals'!$I$6:$I$65),""))</f>
        <v/>
      </c>
      <c r="I38" s="21">
        <f>IF(OR($A38="",G38=0),"",IFERROR(AVERAGEIF('Job actuals'!$C$6:$C$65,$A38,'Job actuals'!$K$6:$K$65),""))</f>
        <v/>
      </c>
      <c r="J38" s="21">
        <f>IF(H38="","",H38-D38)</f>
        <v/>
      </c>
      <c r="K38" s="21">
        <f>IF(I38="","",I38-E38)</f>
        <v/>
      </c>
    </row>
    <row r="39" ht="18" customHeight="1">
      <c r="A39" s="7" t="n"/>
      <c r="B39" s="12" t="n"/>
      <c r="C39" s="7" t="n"/>
      <c r="D39" s="28" t="n"/>
      <c r="E39" s="28" t="n"/>
      <c r="F39" s="12" t="n"/>
      <c r="G39" s="29">
        <f>IF($A39="","",COUNTIF('Job actuals'!$C$6:$C$65,$A39))</f>
        <v/>
      </c>
      <c r="H39" s="21">
        <f>IF(OR($A39="",G39=0),"",IFERROR(AVERAGEIF('Job actuals'!$C$6:$C$65,$A39,'Job actuals'!$I$6:$I$65),""))</f>
        <v/>
      </c>
      <c r="I39" s="21">
        <f>IF(OR($A39="",G39=0),"",IFERROR(AVERAGEIF('Job actuals'!$C$6:$C$65,$A39,'Job actuals'!$K$6:$K$65),""))</f>
        <v/>
      </c>
      <c r="J39" s="21">
        <f>IF(H39="","",H39-D39)</f>
        <v/>
      </c>
      <c r="K39" s="21">
        <f>IF(I39="","",I39-E39)</f>
        <v/>
      </c>
    </row>
    <row r="40" ht="18" customHeight="1">
      <c r="A40" s="7" t="n"/>
      <c r="B40" s="12" t="n"/>
      <c r="C40" s="7" t="n"/>
      <c r="D40" s="28" t="n"/>
      <c r="E40" s="28" t="n"/>
      <c r="F40" s="12" t="n"/>
      <c r="G40" s="29">
        <f>IF($A40="","",COUNTIF('Job actuals'!$C$6:$C$65,$A40))</f>
        <v/>
      </c>
      <c r="H40" s="21">
        <f>IF(OR($A40="",G40=0),"",IFERROR(AVERAGEIF('Job actuals'!$C$6:$C$65,$A40,'Job actuals'!$I$6:$I$65),""))</f>
        <v/>
      </c>
      <c r="I40" s="21">
        <f>IF(OR($A40="",G40=0),"",IFERROR(AVERAGEIF('Job actuals'!$C$6:$C$65,$A40,'Job actuals'!$K$6:$K$65),""))</f>
        <v/>
      </c>
      <c r="J40" s="21">
        <f>IF(H40="","",H40-D40)</f>
        <v/>
      </c>
      <c r="K40" s="21">
        <f>IF(I40="","",I40-E40)</f>
        <v/>
      </c>
    </row>
    <row r="41" ht="18" customHeight="1">
      <c r="A41" s="7" t="n"/>
      <c r="B41" s="12" t="n"/>
      <c r="C41" s="7" t="n"/>
      <c r="D41" s="28" t="n"/>
      <c r="E41" s="28" t="n"/>
      <c r="F41" s="12" t="n"/>
      <c r="G41" s="29">
        <f>IF($A41="","",COUNTIF('Job actuals'!$C$6:$C$65,$A41))</f>
        <v/>
      </c>
      <c r="H41" s="21">
        <f>IF(OR($A41="",G41=0),"",IFERROR(AVERAGEIF('Job actuals'!$C$6:$C$65,$A41,'Job actuals'!$I$6:$I$65),""))</f>
        <v/>
      </c>
      <c r="I41" s="21">
        <f>IF(OR($A41="",G41=0),"",IFERROR(AVERAGEIF('Job actuals'!$C$6:$C$65,$A41,'Job actuals'!$K$6:$K$65),""))</f>
        <v/>
      </c>
      <c r="J41" s="21">
        <f>IF(H41="","",H41-D41)</f>
        <v/>
      </c>
      <c r="K41" s="21">
        <f>IF(I41="","",I41-E41)</f>
        <v/>
      </c>
    </row>
    <row r="42" ht="18" customHeight="1">
      <c r="A42" s="7" t="n"/>
      <c r="B42" s="12" t="n"/>
      <c r="C42" s="7" t="n"/>
      <c r="D42" s="28" t="n"/>
      <c r="E42" s="28" t="n"/>
      <c r="F42" s="12" t="n"/>
      <c r="G42" s="29">
        <f>IF($A42="","",COUNTIF('Job actuals'!$C$6:$C$65,$A42))</f>
        <v/>
      </c>
      <c r="H42" s="21">
        <f>IF(OR($A42="",G42=0),"",IFERROR(AVERAGEIF('Job actuals'!$C$6:$C$65,$A42,'Job actuals'!$I$6:$I$65),""))</f>
        <v/>
      </c>
      <c r="I42" s="21">
        <f>IF(OR($A42="",G42=0),"",IFERROR(AVERAGEIF('Job actuals'!$C$6:$C$65,$A42,'Job actuals'!$K$6:$K$65),""))</f>
        <v/>
      </c>
      <c r="J42" s="21">
        <f>IF(H42="","",H42-D42)</f>
        <v/>
      </c>
      <c r="K42" s="21">
        <f>IF(I42="","",I42-E42)</f>
        <v/>
      </c>
    </row>
    <row r="43" ht="18" customHeight="1">
      <c r="A43" s="7" t="n"/>
      <c r="B43" s="12" t="n"/>
      <c r="C43" s="7" t="n"/>
      <c r="D43" s="28" t="n"/>
      <c r="E43" s="28" t="n"/>
      <c r="F43" s="12" t="n"/>
      <c r="G43" s="29">
        <f>IF($A43="","",COUNTIF('Job actuals'!$C$6:$C$65,$A43))</f>
        <v/>
      </c>
      <c r="H43" s="21">
        <f>IF(OR($A43="",G43=0),"",IFERROR(AVERAGEIF('Job actuals'!$C$6:$C$65,$A43,'Job actuals'!$I$6:$I$65),""))</f>
        <v/>
      </c>
      <c r="I43" s="21">
        <f>IF(OR($A43="",G43=0),"",IFERROR(AVERAGEIF('Job actuals'!$C$6:$C$65,$A43,'Job actuals'!$K$6:$K$65),""))</f>
        <v/>
      </c>
      <c r="J43" s="21">
        <f>IF(H43="","",H43-D43)</f>
        <v/>
      </c>
      <c r="K43" s="21">
        <f>IF(I43="","",I43-E43)</f>
        <v/>
      </c>
    </row>
    <row r="44" ht="18" customHeight="1">
      <c r="A44" s="7" t="n"/>
      <c r="B44" s="12" t="n"/>
      <c r="C44" s="7" t="n"/>
      <c r="D44" s="28" t="n"/>
      <c r="E44" s="28" t="n"/>
      <c r="F44" s="12" t="n"/>
      <c r="G44" s="29">
        <f>IF($A44="","",COUNTIF('Job actuals'!$C$6:$C$65,$A44))</f>
        <v/>
      </c>
      <c r="H44" s="21">
        <f>IF(OR($A44="",G44=0),"",IFERROR(AVERAGEIF('Job actuals'!$C$6:$C$65,$A44,'Job actuals'!$I$6:$I$65),""))</f>
        <v/>
      </c>
      <c r="I44" s="21">
        <f>IF(OR($A44="",G44=0),"",IFERROR(AVERAGEIF('Job actuals'!$C$6:$C$65,$A44,'Job actuals'!$K$6:$K$65),""))</f>
        <v/>
      </c>
      <c r="J44" s="21">
        <f>IF(H44="","",H44-D44)</f>
        <v/>
      </c>
      <c r="K44" s="21">
        <f>IF(I44="","",I44-E44)</f>
        <v/>
      </c>
    </row>
    <row r="45" ht="18" customHeight="1">
      <c r="A45" s="7" t="n"/>
      <c r="B45" s="12" t="n"/>
      <c r="C45" s="7" t="n"/>
      <c r="D45" s="28" t="n"/>
      <c r="E45" s="28" t="n"/>
      <c r="F45" s="12" t="n"/>
      <c r="G45" s="29">
        <f>IF($A45="","",COUNTIF('Job actuals'!$C$6:$C$65,$A45))</f>
        <v/>
      </c>
      <c r="H45" s="21">
        <f>IF(OR($A45="",G45=0),"",IFERROR(AVERAGEIF('Job actuals'!$C$6:$C$65,$A45,'Job actuals'!$I$6:$I$65),""))</f>
        <v/>
      </c>
      <c r="I45" s="21">
        <f>IF(OR($A45="",G45=0),"",IFERROR(AVERAGEIF('Job actuals'!$C$6:$C$65,$A45,'Job actuals'!$K$6:$K$65),""))</f>
        <v/>
      </c>
      <c r="J45" s="21">
        <f>IF(H45="","",H45-D45)</f>
        <v/>
      </c>
      <c r="K45" s="21">
        <f>IF(I45="","",I45-E45)</f>
        <v/>
      </c>
    </row>
    <row r="47" ht="30" customHeight="1">
      <c r="A47" s="2" t="inlineStr">
        <is>
          <t>A red gap means your jobs cost more per unit than you bid. A green gap means you bid more than they cost. Either way, after 10 or 15 jobs, move your number toward your average.</t>
        </is>
      </c>
    </row>
  </sheetData>
  <sheetProtection selectLockedCells="0" selectUnlockedCells="0" sheet="1" objects="0" insertRows="1" insertHyperlinks="1" autoFilter="0" scenarios="0" formatColumns="0" deleteColumns="1" insertColumns="1" pivotTables="1" deleteRows="1" formatCells="0" formatRows="0" sort="0"/>
  <mergeCells count="3">
    <mergeCell ref="A2:K2"/>
    <mergeCell ref="A47:K47"/>
    <mergeCell ref="A3:K3"/>
  </mergeCells>
  <conditionalFormatting sqref="J6:K45">
    <cfRule type="expression" priority="1" dxfId="0">
      <formula>AND(ISNUMBER(J6),J6&gt;0)</formula>
    </cfRule>
    <cfRule type="expression" priority="2" dxfId="1">
      <formula>AND(ISNUMBER(J6),J6&lt;0)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65"/>
  <sheetViews>
    <sheetView showGridLines="0" workbookViewId="0">
      <pane ySplit="5" topLeftCell="A6" activePane="bottomLeft" state="frozen"/>
      <selection pane="bottomLeft" activeCell="A1" sqref="A1"/>
    </sheetView>
  </sheetViews>
  <sheetFormatPr baseColWidth="8" defaultRowHeight="15"/>
  <cols>
    <col width="28" customWidth="1" min="1" max="1"/>
    <col width="13" customWidth="1" min="2" max="2"/>
    <col width="8" customWidth="1" min="3" max="3"/>
    <col width="40" customWidth="1" min="4" max="4"/>
    <col width="8" customWidth="1" min="5" max="5"/>
    <col width="8" customWidth="1" min="6" max="6"/>
    <col width="10" customWidth="1" min="7" max="7"/>
    <col width="17" customWidth="1" min="8" max="8"/>
    <col width="16" customWidth="1" min="9" max="9"/>
    <col width="15" customWidth="1" min="10" max="10"/>
    <col width="15" customWidth="1" min="11" max="11"/>
    <col width="10" customWidth="1" min="12" max="12"/>
    <col width="16" customWidth="1" min="13" max="13"/>
    <col width="15" customWidth="1" min="14" max="14"/>
  </cols>
  <sheetData>
    <row r="1">
      <c r="A1" s="5" t="inlineStr">
        <is>
          <t>Job actuals: what each line really cost</t>
        </is>
      </c>
    </row>
    <row r="2" ht="30" customHeight="1">
      <c r="A2" s="2" t="inlineStr">
        <is>
          <t>One row per line per finished job. Enter the code, the quantity and what it cost you. The sheet works out your cost per unit and the gap against your book. The book averages these rows by code.</t>
        </is>
      </c>
    </row>
    <row r="3">
      <c r="A3" s="2" t="inlineStr">
        <is>
          <t>Row 6 is an example so you can see the format. Delete it before you log your first job.</t>
        </is>
      </c>
    </row>
    <row r="5" ht="58" customHeight="1">
      <c r="A5" s="13" t="inlineStr">
        <is>
          <t>Job</t>
        </is>
      </c>
      <c r="B5" s="13" t="inlineStr">
        <is>
          <t>Date finished</t>
        </is>
      </c>
      <c r="C5" s="13" t="inlineStr">
        <is>
          <t>Code</t>
        </is>
      </c>
      <c r="D5" s="13" t="inlineStr">
        <is>
          <t>Item (from your book)</t>
        </is>
      </c>
      <c r="E5" s="13" t="inlineStr">
        <is>
          <t>Qty</t>
        </is>
      </c>
      <c r="F5" s="13" t="inlineStr">
        <is>
          <t>Unit</t>
        </is>
      </c>
      <c r="G5" s="13" t="inlineStr">
        <is>
          <t>Actual hours (optional)</t>
        </is>
      </c>
      <c r="H5" s="13" t="inlineStr">
        <is>
          <t>Actual labor and rough materials cost</t>
        </is>
      </c>
      <c r="I5" s="13" t="inlineStr">
        <is>
          <t>Actual labor and rough materials per unit</t>
        </is>
      </c>
      <c r="J5" s="13" t="inlineStr">
        <is>
          <t>Actual finish materials cost</t>
        </is>
      </c>
      <c r="K5" s="13" t="inlineStr">
        <is>
          <t>Actual finish materials per unit</t>
        </is>
      </c>
      <c r="L5" s="13" t="inlineStr">
        <is>
          <t>Hours per unit</t>
        </is>
      </c>
      <c r="M5" s="13" t="inlineStr">
        <is>
          <t>Your book now, labor and rough materials per unit</t>
        </is>
      </c>
      <c r="N5" s="13" t="inlineStr">
        <is>
          <t>Gap per unit (actual minus book)</t>
        </is>
      </c>
    </row>
    <row r="6" ht="30" customHeight="1">
      <c r="A6" s="12" t="inlineStr">
        <is>
          <t>Example job (delete this row)</t>
        </is>
      </c>
      <c r="B6" s="10" t="n"/>
      <c r="C6" s="7" t="inlineStr">
        <is>
          <t>FLR</t>
        </is>
      </c>
      <c r="D6" s="18">
        <f>IF($C6="","",IFERROR(INDEX('Unit costs'!$B$6:$B$45,MATCH($C6,'Unit costs'!$A$6:$A$45,0)),"code not in the book"))</f>
        <v/>
      </c>
      <c r="E6" s="19" t="n">
        <v>60</v>
      </c>
      <c r="F6" s="20">
        <f>IF($C6="","",IFERROR(INDEX('Unit costs'!$C$6:$C$45,MATCH($C6,'Unit costs'!$A$6:$A$45,0)),""))</f>
        <v/>
      </c>
      <c r="G6" s="30" t="n"/>
      <c r="H6" s="24" t="n">
        <v>1800</v>
      </c>
      <c r="I6" s="21">
        <f>IF(OR($C6="",$E6="",$E6=0,$H6=""),"",$H6/$E6)</f>
        <v/>
      </c>
      <c r="J6" s="24" t="n">
        <v>0</v>
      </c>
      <c r="K6" s="21">
        <f>IF(OR($C6="",$E6="",$E6=0,$J6=""),"",$J6/$E6)</f>
        <v/>
      </c>
      <c r="L6" s="31">
        <f>IF(OR($G6="",$E6="",$E6=0),"",$G6/$E6)</f>
        <v/>
      </c>
      <c r="M6" s="21">
        <f>IF($C6="","",IFERROR(INDEX('Unit costs'!$D$6:$D$45,MATCH($C6,'Unit costs'!$A$6:$A$45,0)),""))</f>
        <v/>
      </c>
      <c r="N6" s="21">
        <f>IF(OR(I6="",M6=""),"",I6-M6)</f>
        <v/>
      </c>
    </row>
    <row r="7" ht="18" customHeight="1">
      <c r="A7" s="12" t="n"/>
      <c r="B7" s="10" t="n"/>
      <c r="C7" s="7" t="n"/>
      <c r="D7" s="18">
        <f>IF($C7="","",IFERROR(INDEX('Unit costs'!$B$6:$B$45,MATCH($C7,'Unit costs'!$A$6:$A$45,0)),"code not in the book"))</f>
        <v/>
      </c>
      <c r="E7" s="19" t="n"/>
      <c r="F7" s="20">
        <f>IF($C7="","",IFERROR(INDEX('Unit costs'!$C$6:$C$45,MATCH($C7,'Unit costs'!$A$6:$A$45,0)),""))</f>
        <v/>
      </c>
      <c r="G7" s="30" t="n"/>
      <c r="H7" s="24" t="n"/>
      <c r="I7" s="21">
        <f>IF(OR($C7="",$E7="",$E7=0,$H7=""),"",$H7/$E7)</f>
        <v/>
      </c>
      <c r="J7" s="24" t="n"/>
      <c r="K7" s="21">
        <f>IF(OR($C7="",$E7="",$E7=0,$J7=""),"",$J7/$E7)</f>
        <v/>
      </c>
      <c r="L7" s="31">
        <f>IF(OR($G7="",$E7="",$E7=0),"",$G7/$E7)</f>
        <v/>
      </c>
      <c r="M7" s="21">
        <f>IF($C7="","",IFERROR(INDEX('Unit costs'!$D$6:$D$45,MATCH($C7,'Unit costs'!$A$6:$A$45,0)),""))</f>
        <v/>
      </c>
      <c r="N7" s="21">
        <f>IF(OR(I7="",M7=""),"",I7-M7)</f>
        <v/>
      </c>
    </row>
    <row r="8" ht="18" customHeight="1">
      <c r="A8" s="12" t="n"/>
      <c r="B8" s="10" t="n"/>
      <c r="C8" s="7" t="n"/>
      <c r="D8" s="18">
        <f>IF($C8="","",IFERROR(INDEX('Unit costs'!$B$6:$B$45,MATCH($C8,'Unit costs'!$A$6:$A$45,0)),"code not in the book"))</f>
        <v/>
      </c>
      <c r="E8" s="19" t="n"/>
      <c r="F8" s="20">
        <f>IF($C8="","",IFERROR(INDEX('Unit costs'!$C$6:$C$45,MATCH($C8,'Unit costs'!$A$6:$A$45,0)),""))</f>
        <v/>
      </c>
      <c r="G8" s="30" t="n"/>
      <c r="H8" s="24" t="n"/>
      <c r="I8" s="21">
        <f>IF(OR($C8="",$E8="",$E8=0,$H8=""),"",$H8/$E8)</f>
        <v/>
      </c>
      <c r="J8" s="24" t="n"/>
      <c r="K8" s="21">
        <f>IF(OR($C8="",$E8="",$E8=0,$J8=""),"",$J8/$E8)</f>
        <v/>
      </c>
      <c r="L8" s="31">
        <f>IF(OR($G8="",$E8="",$E8=0),"",$G8/$E8)</f>
        <v/>
      </c>
      <c r="M8" s="21">
        <f>IF($C8="","",IFERROR(INDEX('Unit costs'!$D$6:$D$45,MATCH($C8,'Unit costs'!$A$6:$A$45,0)),""))</f>
        <v/>
      </c>
      <c r="N8" s="21">
        <f>IF(OR(I8="",M8=""),"",I8-M8)</f>
        <v/>
      </c>
    </row>
    <row r="9" ht="18" customHeight="1">
      <c r="A9" s="12" t="n"/>
      <c r="B9" s="10" t="n"/>
      <c r="C9" s="7" t="n"/>
      <c r="D9" s="18">
        <f>IF($C9="","",IFERROR(INDEX('Unit costs'!$B$6:$B$45,MATCH($C9,'Unit costs'!$A$6:$A$45,0)),"code not in the book"))</f>
        <v/>
      </c>
      <c r="E9" s="19" t="n"/>
      <c r="F9" s="20">
        <f>IF($C9="","",IFERROR(INDEX('Unit costs'!$C$6:$C$45,MATCH($C9,'Unit costs'!$A$6:$A$45,0)),""))</f>
        <v/>
      </c>
      <c r="G9" s="30" t="n"/>
      <c r="H9" s="24" t="n"/>
      <c r="I9" s="21">
        <f>IF(OR($C9="",$E9="",$E9=0,$H9=""),"",$H9/$E9)</f>
        <v/>
      </c>
      <c r="J9" s="24" t="n"/>
      <c r="K9" s="21">
        <f>IF(OR($C9="",$E9="",$E9=0,$J9=""),"",$J9/$E9)</f>
        <v/>
      </c>
      <c r="L9" s="31">
        <f>IF(OR($G9="",$E9="",$E9=0),"",$G9/$E9)</f>
        <v/>
      </c>
      <c r="M9" s="21">
        <f>IF($C9="","",IFERROR(INDEX('Unit costs'!$D$6:$D$45,MATCH($C9,'Unit costs'!$A$6:$A$45,0)),""))</f>
        <v/>
      </c>
      <c r="N9" s="21">
        <f>IF(OR(I9="",M9=""),"",I9-M9)</f>
        <v/>
      </c>
    </row>
    <row r="10" ht="18" customHeight="1">
      <c r="A10" s="12" t="n"/>
      <c r="B10" s="10" t="n"/>
      <c r="C10" s="7" t="n"/>
      <c r="D10" s="18">
        <f>IF($C10="","",IFERROR(INDEX('Unit costs'!$B$6:$B$45,MATCH($C10,'Unit costs'!$A$6:$A$45,0)),"code not in the book"))</f>
        <v/>
      </c>
      <c r="E10" s="19" t="n"/>
      <c r="F10" s="20">
        <f>IF($C10="","",IFERROR(INDEX('Unit costs'!$C$6:$C$45,MATCH($C10,'Unit costs'!$A$6:$A$45,0)),""))</f>
        <v/>
      </c>
      <c r="G10" s="30" t="n"/>
      <c r="H10" s="24" t="n"/>
      <c r="I10" s="21">
        <f>IF(OR($C10="",$E10="",$E10=0,$H10=""),"",$H10/$E10)</f>
        <v/>
      </c>
      <c r="J10" s="24" t="n"/>
      <c r="K10" s="21">
        <f>IF(OR($C10="",$E10="",$E10=0,$J10=""),"",$J10/$E10)</f>
        <v/>
      </c>
      <c r="L10" s="31">
        <f>IF(OR($G10="",$E10="",$E10=0),"",$G10/$E10)</f>
        <v/>
      </c>
      <c r="M10" s="21">
        <f>IF($C10="","",IFERROR(INDEX('Unit costs'!$D$6:$D$45,MATCH($C10,'Unit costs'!$A$6:$A$45,0)),""))</f>
        <v/>
      </c>
      <c r="N10" s="21">
        <f>IF(OR(I10="",M10=""),"",I10-M10)</f>
        <v/>
      </c>
    </row>
    <row r="11" ht="18" customHeight="1">
      <c r="A11" s="12" t="n"/>
      <c r="B11" s="10" t="n"/>
      <c r="C11" s="7" t="n"/>
      <c r="D11" s="18">
        <f>IF($C11="","",IFERROR(INDEX('Unit costs'!$B$6:$B$45,MATCH($C11,'Unit costs'!$A$6:$A$45,0)),"code not in the book"))</f>
        <v/>
      </c>
      <c r="E11" s="19" t="n"/>
      <c r="F11" s="20">
        <f>IF($C11="","",IFERROR(INDEX('Unit costs'!$C$6:$C$45,MATCH($C11,'Unit costs'!$A$6:$A$45,0)),""))</f>
        <v/>
      </c>
      <c r="G11" s="30" t="n"/>
      <c r="H11" s="24" t="n"/>
      <c r="I11" s="21">
        <f>IF(OR($C11="",$E11="",$E11=0,$H11=""),"",$H11/$E11)</f>
        <v/>
      </c>
      <c r="J11" s="24" t="n"/>
      <c r="K11" s="21">
        <f>IF(OR($C11="",$E11="",$E11=0,$J11=""),"",$J11/$E11)</f>
        <v/>
      </c>
      <c r="L11" s="31">
        <f>IF(OR($G11="",$E11="",$E11=0),"",$G11/$E11)</f>
        <v/>
      </c>
      <c r="M11" s="21">
        <f>IF($C11="","",IFERROR(INDEX('Unit costs'!$D$6:$D$45,MATCH($C11,'Unit costs'!$A$6:$A$45,0)),""))</f>
        <v/>
      </c>
      <c r="N11" s="21">
        <f>IF(OR(I11="",M11=""),"",I11-M11)</f>
        <v/>
      </c>
    </row>
    <row r="12" ht="18" customHeight="1">
      <c r="A12" s="12" t="n"/>
      <c r="B12" s="10" t="n"/>
      <c r="C12" s="7" t="n"/>
      <c r="D12" s="18">
        <f>IF($C12="","",IFERROR(INDEX('Unit costs'!$B$6:$B$45,MATCH($C12,'Unit costs'!$A$6:$A$45,0)),"code not in the book"))</f>
        <v/>
      </c>
      <c r="E12" s="19" t="n"/>
      <c r="F12" s="20">
        <f>IF($C12="","",IFERROR(INDEX('Unit costs'!$C$6:$C$45,MATCH($C12,'Unit costs'!$A$6:$A$45,0)),""))</f>
        <v/>
      </c>
      <c r="G12" s="30" t="n"/>
      <c r="H12" s="24" t="n"/>
      <c r="I12" s="21">
        <f>IF(OR($C12="",$E12="",$E12=0,$H12=""),"",$H12/$E12)</f>
        <v/>
      </c>
      <c r="J12" s="24" t="n"/>
      <c r="K12" s="21">
        <f>IF(OR($C12="",$E12="",$E12=0,$J12=""),"",$J12/$E12)</f>
        <v/>
      </c>
      <c r="L12" s="31">
        <f>IF(OR($G12="",$E12="",$E12=0),"",$G12/$E12)</f>
        <v/>
      </c>
      <c r="M12" s="21">
        <f>IF($C12="","",IFERROR(INDEX('Unit costs'!$D$6:$D$45,MATCH($C12,'Unit costs'!$A$6:$A$45,0)),""))</f>
        <v/>
      </c>
      <c r="N12" s="21">
        <f>IF(OR(I12="",M12=""),"",I12-M12)</f>
        <v/>
      </c>
    </row>
    <row r="13" ht="18" customHeight="1">
      <c r="A13" s="12" t="n"/>
      <c r="B13" s="10" t="n"/>
      <c r="C13" s="7" t="n"/>
      <c r="D13" s="18">
        <f>IF($C13="","",IFERROR(INDEX('Unit costs'!$B$6:$B$45,MATCH($C13,'Unit costs'!$A$6:$A$45,0)),"code not in the book"))</f>
        <v/>
      </c>
      <c r="E13" s="19" t="n"/>
      <c r="F13" s="20">
        <f>IF($C13="","",IFERROR(INDEX('Unit costs'!$C$6:$C$45,MATCH($C13,'Unit costs'!$A$6:$A$45,0)),""))</f>
        <v/>
      </c>
      <c r="G13" s="30" t="n"/>
      <c r="H13" s="24" t="n"/>
      <c r="I13" s="21">
        <f>IF(OR($C13="",$E13="",$E13=0,$H13=""),"",$H13/$E13)</f>
        <v/>
      </c>
      <c r="J13" s="24" t="n"/>
      <c r="K13" s="21">
        <f>IF(OR($C13="",$E13="",$E13=0,$J13=""),"",$J13/$E13)</f>
        <v/>
      </c>
      <c r="L13" s="31">
        <f>IF(OR($G13="",$E13="",$E13=0),"",$G13/$E13)</f>
        <v/>
      </c>
      <c r="M13" s="21">
        <f>IF($C13="","",IFERROR(INDEX('Unit costs'!$D$6:$D$45,MATCH($C13,'Unit costs'!$A$6:$A$45,0)),""))</f>
        <v/>
      </c>
      <c r="N13" s="21">
        <f>IF(OR(I13="",M13=""),"",I13-M13)</f>
        <v/>
      </c>
    </row>
    <row r="14" ht="18" customHeight="1">
      <c r="A14" s="12" t="n"/>
      <c r="B14" s="10" t="n"/>
      <c r="C14" s="7" t="n"/>
      <c r="D14" s="18">
        <f>IF($C14="","",IFERROR(INDEX('Unit costs'!$B$6:$B$45,MATCH($C14,'Unit costs'!$A$6:$A$45,0)),"code not in the book"))</f>
        <v/>
      </c>
      <c r="E14" s="19" t="n"/>
      <c r="F14" s="20">
        <f>IF($C14="","",IFERROR(INDEX('Unit costs'!$C$6:$C$45,MATCH($C14,'Unit costs'!$A$6:$A$45,0)),""))</f>
        <v/>
      </c>
      <c r="G14" s="30" t="n"/>
      <c r="H14" s="24" t="n"/>
      <c r="I14" s="21">
        <f>IF(OR($C14="",$E14="",$E14=0,$H14=""),"",$H14/$E14)</f>
        <v/>
      </c>
      <c r="J14" s="24" t="n"/>
      <c r="K14" s="21">
        <f>IF(OR($C14="",$E14="",$E14=0,$J14=""),"",$J14/$E14)</f>
        <v/>
      </c>
      <c r="L14" s="31">
        <f>IF(OR($G14="",$E14="",$E14=0),"",$G14/$E14)</f>
        <v/>
      </c>
      <c r="M14" s="21">
        <f>IF($C14="","",IFERROR(INDEX('Unit costs'!$D$6:$D$45,MATCH($C14,'Unit costs'!$A$6:$A$45,0)),""))</f>
        <v/>
      </c>
      <c r="N14" s="21">
        <f>IF(OR(I14="",M14=""),"",I14-M14)</f>
        <v/>
      </c>
    </row>
    <row r="15" ht="18" customHeight="1">
      <c r="A15" s="12" t="n"/>
      <c r="B15" s="10" t="n"/>
      <c r="C15" s="7" t="n"/>
      <c r="D15" s="18">
        <f>IF($C15="","",IFERROR(INDEX('Unit costs'!$B$6:$B$45,MATCH($C15,'Unit costs'!$A$6:$A$45,0)),"code not in the book"))</f>
        <v/>
      </c>
      <c r="E15" s="19" t="n"/>
      <c r="F15" s="20">
        <f>IF($C15="","",IFERROR(INDEX('Unit costs'!$C$6:$C$45,MATCH($C15,'Unit costs'!$A$6:$A$45,0)),""))</f>
        <v/>
      </c>
      <c r="G15" s="30" t="n"/>
      <c r="H15" s="24" t="n"/>
      <c r="I15" s="21">
        <f>IF(OR($C15="",$E15="",$E15=0,$H15=""),"",$H15/$E15)</f>
        <v/>
      </c>
      <c r="J15" s="24" t="n"/>
      <c r="K15" s="21">
        <f>IF(OR($C15="",$E15="",$E15=0,$J15=""),"",$J15/$E15)</f>
        <v/>
      </c>
      <c r="L15" s="31">
        <f>IF(OR($G15="",$E15="",$E15=0),"",$G15/$E15)</f>
        <v/>
      </c>
      <c r="M15" s="21">
        <f>IF($C15="","",IFERROR(INDEX('Unit costs'!$D$6:$D$45,MATCH($C15,'Unit costs'!$A$6:$A$45,0)),""))</f>
        <v/>
      </c>
      <c r="N15" s="21">
        <f>IF(OR(I15="",M15=""),"",I15-M15)</f>
        <v/>
      </c>
    </row>
    <row r="16" ht="18" customHeight="1">
      <c r="A16" s="12" t="n"/>
      <c r="B16" s="10" t="n"/>
      <c r="C16" s="7" t="n"/>
      <c r="D16" s="18">
        <f>IF($C16="","",IFERROR(INDEX('Unit costs'!$B$6:$B$45,MATCH($C16,'Unit costs'!$A$6:$A$45,0)),"code not in the book"))</f>
        <v/>
      </c>
      <c r="E16" s="19" t="n"/>
      <c r="F16" s="20">
        <f>IF($C16="","",IFERROR(INDEX('Unit costs'!$C$6:$C$45,MATCH($C16,'Unit costs'!$A$6:$A$45,0)),""))</f>
        <v/>
      </c>
      <c r="G16" s="30" t="n"/>
      <c r="H16" s="24" t="n"/>
      <c r="I16" s="21">
        <f>IF(OR($C16="",$E16="",$E16=0,$H16=""),"",$H16/$E16)</f>
        <v/>
      </c>
      <c r="J16" s="24" t="n"/>
      <c r="K16" s="21">
        <f>IF(OR($C16="",$E16="",$E16=0,$J16=""),"",$J16/$E16)</f>
        <v/>
      </c>
      <c r="L16" s="31">
        <f>IF(OR($G16="",$E16="",$E16=0),"",$G16/$E16)</f>
        <v/>
      </c>
      <c r="M16" s="21">
        <f>IF($C16="","",IFERROR(INDEX('Unit costs'!$D$6:$D$45,MATCH($C16,'Unit costs'!$A$6:$A$45,0)),""))</f>
        <v/>
      </c>
      <c r="N16" s="21">
        <f>IF(OR(I16="",M16=""),"",I16-M16)</f>
        <v/>
      </c>
    </row>
    <row r="17" ht="18" customHeight="1">
      <c r="A17" s="12" t="n"/>
      <c r="B17" s="10" t="n"/>
      <c r="C17" s="7" t="n"/>
      <c r="D17" s="18">
        <f>IF($C17="","",IFERROR(INDEX('Unit costs'!$B$6:$B$45,MATCH($C17,'Unit costs'!$A$6:$A$45,0)),"code not in the book"))</f>
        <v/>
      </c>
      <c r="E17" s="19" t="n"/>
      <c r="F17" s="20">
        <f>IF($C17="","",IFERROR(INDEX('Unit costs'!$C$6:$C$45,MATCH($C17,'Unit costs'!$A$6:$A$45,0)),""))</f>
        <v/>
      </c>
      <c r="G17" s="30" t="n"/>
      <c r="H17" s="24" t="n"/>
      <c r="I17" s="21">
        <f>IF(OR($C17="",$E17="",$E17=0,$H17=""),"",$H17/$E17)</f>
        <v/>
      </c>
      <c r="J17" s="24" t="n"/>
      <c r="K17" s="21">
        <f>IF(OR($C17="",$E17="",$E17=0,$J17=""),"",$J17/$E17)</f>
        <v/>
      </c>
      <c r="L17" s="31">
        <f>IF(OR($G17="",$E17="",$E17=0),"",$G17/$E17)</f>
        <v/>
      </c>
      <c r="M17" s="21">
        <f>IF($C17="","",IFERROR(INDEX('Unit costs'!$D$6:$D$45,MATCH($C17,'Unit costs'!$A$6:$A$45,0)),""))</f>
        <v/>
      </c>
      <c r="N17" s="21">
        <f>IF(OR(I17="",M17=""),"",I17-M17)</f>
        <v/>
      </c>
    </row>
    <row r="18" ht="18" customHeight="1">
      <c r="A18" s="12" t="n"/>
      <c r="B18" s="10" t="n"/>
      <c r="C18" s="7" t="n"/>
      <c r="D18" s="18">
        <f>IF($C18="","",IFERROR(INDEX('Unit costs'!$B$6:$B$45,MATCH($C18,'Unit costs'!$A$6:$A$45,0)),"code not in the book"))</f>
        <v/>
      </c>
      <c r="E18" s="19" t="n"/>
      <c r="F18" s="20">
        <f>IF($C18="","",IFERROR(INDEX('Unit costs'!$C$6:$C$45,MATCH($C18,'Unit costs'!$A$6:$A$45,0)),""))</f>
        <v/>
      </c>
      <c r="G18" s="30" t="n"/>
      <c r="H18" s="24" t="n"/>
      <c r="I18" s="21">
        <f>IF(OR($C18="",$E18="",$E18=0,$H18=""),"",$H18/$E18)</f>
        <v/>
      </c>
      <c r="J18" s="24" t="n"/>
      <c r="K18" s="21">
        <f>IF(OR($C18="",$E18="",$E18=0,$J18=""),"",$J18/$E18)</f>
        <v/>
      </c>
      <c r="L18" s="31">
        <f>IF(OR($G18="",$E18="",$E18=0),"",$G18/$E18)</f>
        <v/>
      </c>
      <c r="M18" s="21">
        <f>IF($C18="","",IFERROR(INDEX('Unit costs'!$D$6:$D$45,MATCH($C18,'Unit costs'!$A$6:$A$45,0)),""))</f>
        <v/>
      </c>
      <c r="N18" s="21">
        <f>IF(OR(I18="",M18=""),"",I18-M18)</f>
        <v/>
      </c>
    </row>
    <row r="19" ht="18" customHeight="1">
      <c r="A19" s="12" t="n"/>
      <c r="B19" s="10" t="n"/>
      <c r="C19" s="7" t="n"/>
      <c r="D19" s="18">
        <f>IF($C19="","",IFERROR(INDEX('Unit costs'!$B$6:$B$45,MATCH($C19,'Unit costs'!$A$6:$A$45,0)),"code not in the book"))</f>
        <v/>
      </c>
      <c r="E19" s="19" t="n"/>
      <c r="F19" s="20">
        <f>IF($C19="","",IFERROR(INDEX('Unit costs'!$C$6:$C$45,MATCH($C19,'Unit costs'!$A$6:$A$45,0)),""))</f>
        <v/>
      </c>
      <c r="G19" s="30" t="n"/>
      <c r="H19" s="24" t="n"/>
      <c r="I19" s="21">
        <f>IF(OR($C19="",$E19="",$E19=0,$H19=""),"",$H19/$E19)</f>
        <v/>
      </c>
      <c r="J19" s="24" t="n"/>
      <c r="K19" s="21">
        <f>IF(OR($C19="",$E19="",$E19=0,$J19=""),"",$J19/$E19)</f>
        <v/>
      </c>
      <c r="L19" s="31">
        <f>IF(OR($G19="",$E19="",$E19=0),"",$G19/$E19)</f>
        <v/>
      </c>
      <c r="M19" s="21">
        <f>IF($C19="","",IFERROR(INDEX('Unit costs'!$D$6:$D$45,MATCH($C19,'Unit costs'!$A$6:$A$45,0)),""))</f>
        <v/>
      </c>
      <c r="N19" s="21">
        <f>IF(OR(I19="",M19=""),"",I19-M19)</f>
        <v/>
      </c>
    </row>
    <row r="20" ht="18" customHeight="1">
      <c r="A20" s="12" t="n"/>
      <c r="B20" s="10" t="n"/>
      <c r="C20" s="7" t="n"/>
      <c r="D20" s="18">
        <f>IF($C20="","",IFERROR(INDEX('Unit costs'!$B$6:$B$45,MATCH($C20,'Unit costs'!$A$6:$A$45,0)),"code not in the book"))</f>
        <v/>
      </c>
      <c r="E20" s="19" t="n"/>
      <c r="F20" s="20">
        <f>IF($C20="","",IFERROR(INDEX('Unit costs'!$C$6:$C$45,MATCH($C20,'Unit costs'!$A$6:$A$45,0)),""))</f>
        <v/>
      </c>
      <c r="G20" s="30" t="n"/>
      <c r="H20" s="24" t="n"/>
      <c r="I20" s="21">
        <f>IF(OR($C20="",$E20="",$E20=0,$H20=""),"",$H20/$E20)</f>
        <v/>
      </c>
      <c r="J20" s="24" t="n"/>
      <c r="K20" s="21">
        <f>IF(OR($C20="",$E20="",$E20=0,$J20=""),"",$J20/$E20)</f>
        <v/>
      </c>
      <c r="L20" s="31">
        <f>IF(OR($G20="",$E20="",$E20=0),"",$G20/$E20)</f>
        <v/>
      </c>
      <c r="M20" s="21">
        <f>IF($C20="","",IFERROR(INDEX('Unit costs'!$D$6:$D$45,MATCH($C20,'Unit costs'!$A$6:$A$45,0)),""))</f>
        <v/>
      </c>
      <c r="N20" s="21">
        <f>IF(OR(I20="",M20=""),"",I20-M20)</f>
        <v/>
      </c>
    </row>
    <row r="21" ht="18" customHeight="1">
      <c r="A21" s="12" t="n"/>
      <c r="B21" s="10" t="n"/>
      <c r="C21" s="7" t="n"/>
      <c r="D21" s="18">
        <f>IF($C21="","",IFERROR(INDEX('Unit costs'!$B$6:$B$45,MATCH($C21,'Unit costs'!$A$6:$A$45,0)),"code not in the book"))</f>
        <v/>
      </c>
      <c r="E21" s="19" t="n"/>
      <c r="F21" s="20">
        <f>IF($C21="","",IFERROR(INDEX('Unit costs'!$C$6:$C$45,MATCH($C21,'Unit costs'!$A$6:$A$45,0)),""))</f>
        <v/>
      </c>
      <c r="G21" s="30" t="n"/>
      <c r="H21" s="24" t="n"/>
      <c r="I21" s="21">
        <f>IF(OR($C21="",$E21="",$E21=0,$H21=""),"",$H21/$E21)</f>
        <v/>
      </c>
      <c r="J21" s="24" t="n"/>
      <c r="K21" s="21">
        <f>IF(OR($C21="",$E21="",$E21=0,$J21=""),"",$J21/$E21)</f>
        <v/>
      </c>
      <c r="L21" s="31">
        <f>IF(OR($G21="",$E21="",$E21=0),"",$G21/$E21)</f>
        <v/>
      </c>
      <c r="M21" s="21">
        <f>IF($C21="","",IFERROR(INDEX('Unit costs'!$D$6:$D$45,MATCH($C21,'Unit costs'!$A$6:$A$45,0)),""))</f>
        <v/>
      </c>
      <c r="N21" s="21">
        <f>IF(OR(I21="",M21=""),"",I21-M21)</f>
        <v/>
      </c>
    </row>
    <row r="22" ht="18" customHeight="1">
      <c r="A22" s="12" t="n"/>
      <c r="B22" s="10" t="n"/>
      <c r="C22" s="7" t="n"/>
      <c r="D22" s="18">
        <f>IF($C22="","",IFERROR(INDEX('Unit costs'!$B$6:$B$45,MATCH($C22,'Unit costs'!$A$6:$A$45,0)),"code not in the book"))</f>
        <v/>
      </c>
      <c r="E22" s="19" t="n"/>
      <c r="F22" s="20">
        <f>IF($C22="","",IFERROR(INDEX('Unit costs'!$C$6:$C$45,MATCH($C22,'Unit costs'!$A$6:$A$45,0)),""))</f>
        <v/>
      </c>
      <c r="G22" s="30" t="n"/>
      <c r="H22" s="24" t="n"/>
      <c r="I22" s="21">
        <f>IF(OR($C22="",$E22="",$E22=0,$H22=""),"",$H22/$E22)</f>
        <v/>
      </c>
      <c r="J22" s="24" t="n"/>
      <c r="K22" s="21">
        <f>IF(OR($C22="",$E22="",$E22=0,$J22=""),"",$J22/$E22)</f>
        <v/>
      </c>
      <c r="L22" s="31">
        <f>IF(OR($G22="",$E22="",$E22=0),"",$G22/$E22)</f>
        <v/>
      </c>
      <c r="M22" s="21">
        <f>IF($C22="","",IFERROR(INDEX('Unit costs'!$D$6:$D$45,MATCH($C22,'Unit costs'!$A$6:$A$45,0)),""))</f>
        <v/>
      </c>
      <c r="N22" s="21">
        <f>IF(OR(I22="",M22=""),"",I22-M22)</f>
        <v/>
      </c>
    </row>
    <row r="23" ht="18" customHeight="1">
      <c r="A23" s="12" t="n"/>
      <c r="B23" s="10" t="n"/>
      <c r="C23" s="7" t="n"/>
      <c r="D23" s="18">
        <f>IF($C23="","",IFERROR(INDEX('Unit costs'!$B$6:$B$45,MATCH($C23,'Unit costs'!$A$6:$A$45,0)),"code not in the book"))</f>
        <v/>
      </c>
      <c r="E23" s="19" t="n"/>
      <c r="F23" s="20">
        <f>IF($C23="","",IFERROR(INDEX('Unit costs'!$C$6:$C$45,MATCH($C23,'Unit costs'!$A$6:$A$45,0)),""))</f>
        <v/>
      </c>
      <c r="G23" s="30" t="n"/>
      <c r="H23" s="24" t="n"/>
      <c r="I23" s="21">
        <f>IF(OR($C23="",$E23="",$E23=0,$H23=""),"",$H23/$E23)</f>
        <v/>
      </c>
      <c r="J23" s="24" t="n"/>
      <c r="K23" s="21">
        <f>IF(OR($C23="",$E23="",$E23=0,$J23=""),"",$J23/$E23)</f>
        <v/>
      </c>
      <c r="L23" s="31">
        <f>IF(OR($G23="",$E23="",$E23=0),"",$G23/$E23)</f>
        <v/>
      </c>
      <c r="M23" s="21">
        <f>IF($C23="","",IFERROR(INDEX('Unit costs'!$D$6:$D$45,MATCH($C23,'Unit costs'!$A$6:$A$45,0)),""))</f>
        <v/>
      </c>
      <c r="N23" s="21">
        <f>IF(OR(I23="",M23=""),"",I23-M23)</f>
        <v/>
      </c>
    </row>
    <row r="24" ht="18" customHeight="1">
      <c r="A24" s="12" t="n"/>
      <c r="B24" s="10" t="n"/>
      <c r="C24" s="7" t="n"/>
      <c r="D24" s="18">
        <f>IF($C24="","",IFERROR(INDEX('Unit costs'!$B$6:$B$45,MATCH($C24,'Unit costs'!$A$6:$A$45,0)),"code not in the book"))</f>
        <v/>
      </c>
      <c r="E24" s="19" t="n"/>
      <c r="F24" s="20">
        <f>IF($C24="","",IFERROR(INDEX('Unit costs'!$C$6:$C$45,MATCH($C24,'Unit costs'!$A$6:$A$45,0)),""))</f>
        <v/>
      </c>
      <c r="G24" s="30" t="n"/>
      <c r="H24" s="24" t="n"/>
      <c r="I24" s="21">
        <f>IF(OR($C24="",$E24="",$E24=0,$H24=""),"",$H24/$E24)</f>
        <v/>
      </c>
      <c r="J24" s="24" t="n"/>
      <c r="K24" s="21">
        <f>IF(OR($C24="",$E24="",$E24=0,$J24=""),"",$J24/$E24)</f>
        <v/>
      </c>
      <c r="L24" s="31">
        <f>IF(OR($G24="",$E24="",$E24=0),"",$G24/$E24)</f>
        <v/>
      </c>
      <c r="M24" s="21">
        <f>IF($C24="","",IFERROR(INDEX('Unit costs'!$D$6:$D$45,MATCH($C24,'Unit costs'!$A$6:$A$45,0)),""))</f>
        <v/>
      </c>
      <c r="N24" s="21">
        <f>IF(OR(I24="",M24=""),"",I24-M24)</f>
        <v/>
      </c>
    </row>
    <row r="25" ht="18" customHeight="1">
      <c r="A25" s="12" t="n"/>
      <c r="B25" s="10" t="n"/>
      <c r="C25" s="7" t="n"/>
      <c r="D25" s="18">
        <f>IF($C25="","",IFERROR(INDEX('Unit costs'!$B$6:$B$45,MATCH($C25,'Unit costs'!$A$6:$A$45,0)),"code not in the book"))</f>
        <v/>
      </c>
      <c r="E25" s="19" t="n"/>
      <c r="F25" s="20">
        <f>IF($C25="","",IFERROR(INDEX('Unit costs'!$C$6:$C$45,MATCH($C25,'Unit costs'!$A$6:$A$45,0)),""))</f>
        <v/>
      </c>
      <c r="G25" s="30" t="n"/>
      <c r="H25" s="24" t="n"/>
      <c r="I25" s="21">
        <f>IF(OR($C25="",$E25="",$E25=0,$H25=""),"",$H25/$E25)</f>
        <v/>
      </c>
      <c r="J25" s="24" t="n"/>
      <c r="K25" s="21">
        <f>IF(OR($C25="",$E25="",$E25=0,$J25=""),"",$J25/$E25)</f>
        <v/>
      </c>
      <c r="L25" s="31">
        <f>IF(OR($G25="",$E25="",$E25=0),"",$G25/$E25)</f>
        <v/>
      </c>
      <c r="M25" s="21">
        <f>IF($C25="","",IFERROR(INDEX('Unit costs'!$D$6:$D$45,MATCH($C25,'Unit costs'!$A$6:$A$45,0)),""))</f>
        <v/>
      </c>
      <c r="N25" s="21">
        <f>IF(OR(I25="",M25=""),"",I25-M25)</f>
        <v/>
      </c>
    </row>
    <row r="26" ht="18" customHeight="1">
      <c r="A26" s="12" t="n"/>
      <c r="B26" s="10" t="n"/>
      <c r="C26" s="7" t="n"/>
      <c r="D26" s="18">
        <f>IF($C26="","",IFERROR(INDEX('Unit costs'!$B$6:$B$45,MATCH($C26,'Unit costs'!$A$6:$A$45,0)),"code not in the book"))</f>
        <v/>
      </c>
      <c r="E26" s="19" t="n"/>
      <c r="F26" s="20">
        <f>IF($C26="","",IFERROR(INDEX('Unit costs'!$C$6:$C$45,MATCH($C26,'Unit costs'!$A$6:$A$45,0)),""))</f>
        <v/>
      </c>
      <c r="G26" s="30" t="n"/>
      <c r="H26" s="24" t="n"/>
      <c r="I26" s="21">
        <f>IF(OR($C26="",$E26="",$E26=0,$H26=""),"",$H26/$E26)</f>
        <v/>
      </c>
      <c r="J26" s="24" t="n"/>
      <c r="K26" s="21">
        <f>IF(OR($C26="",$E26="",$E26=0,$J26=""),"",$J26/$E26)</f>
        <v/>
      </c>
      <c r="L26" s="31">
        <f>IF(OR($G26="",$E26="",$E26=0),"",$G26/$E26)</f>
        <v/>
      </c>
      <c r="M26" s="21">
        <f>IF($C26="","",IFERROR(INDEX('Unit costs'!$D$6:$D$45,MATCH($C26,'Unit costs'!$A$6:$A$45,0)),""))</f>
        <v/>
      </c>
      <c r="N26" s="21">
        <f>IF(OR(I26="",M26=""),"",I26-M26)</f>
        <v/>
      </c>
    </row>
    <row r="27" ht="18" customHeight="1">
      <c r="A27" s="12" t="n"/>
      <c r="B27" s="10" t="n"/>
      <c r="C27" s="7" t="n"/>
      <c r="D27" s="18">
        <f>IF($C27="","",IFERROR(INDEX('Unit costs'!$B$6:$B$45,MATCH($C27,'Unit costs'!$A$6:$A$45,0)),"code not in the book"))</f>
        <v/>
      </c>
      <c r="E27" s="19" t="n"/>
      <c r="F27" s="20">
        <f>IF($C27="","",IFERROR(INDEX('Unit costs'!$C$6:$C$45,MATCH($C27,'Unit costs'!$A$6:$A$45,0)),""))</f>
        <v/>
      </c>
      <c r="G27" s="30" t="n"/>
      <c r="H27" s="24" t="n"/>
      <c r="I27" s="21">
        <f>IF(OR($C27="",$E27="",$E27=0,$H27=""),"",$H27/$E27)</f>
        <v/>
      </c>
      <c r="J27" s="24" t="n"/>
      <c r="K27" s="21">
        <f>IF(OR($C27="",$E27="",$E27=0,$J27=""),"",$J27/$E27)</f>
        <v/>
      </c>
      <c r="L27" s="31">
        <f>IF(OR($G27="",$E27="",$E27=0),"",$G27/$E27)</f>
        <v/>
      </c>
      <c r="M27" s="21">
        <f>IF($C27="","",IFERROR(INDEX('Unit costs'!$D$6:$D$45,MATCH($C27,'Unit costs'!$A$6:$A$45,0)),""))</f>
        <v/>
      </c>
      <c r="N27" s="21">
        <f>IF(OR(I27="",M27=""),"",I27-M27)</f>
        <v/>
      </c>
    </row>
    <row r="28" ht="18" customHeight="1">
      <c r="A28" s="12" t="n"/>
      <c r="B28" s="10" t="n"/>
      <c r="C28" s="7" t="n"/>
      <c r="D28" s="18">
        <f>IF($C28="","",IFERROR(INDEX('Unit costs'!$B$6:$B$45,MATCH($C28,'Unit costs'!$A$6:$A$45,0)),"code not in the book"))</f>
        <v/>
      </c>
      <c r="E28" s="19" t="n"/>
      <c r="F28" s="20">
        <f>IF($C28="","",IFERROR(INDEX('Unit costs'!$C$6:$C$45,MATCH($C28,'Unit costs'!$A$6:$A$45,0)),""))</f>
        <v/>
      </c>
      <c r="G28" s="30" t="n"/>
      <c r="H28" s="24" t="n"/>
      <c r="I28" s="21">
        <f>IF(OR($C28="",$E28="",$E28=0,$H28=""),"",$H28/$E28)</f>
        <v/>
      </c>
      <c r="J28" s="24" t="n"/>
      <c r="K28" s="21">
        <f>IF(OR($C28="",$E28="",$E28=0,$J28=""),"",$J28/$E28)</f>
        <v/>
      </c>
      <c r="L28" s="31">
        <f>IF(OR($G28="",$E28="",$E28=0),"",$G28/$E28)</f>
        <v/>
      </c>
      <c r="M28" s="21">
        <f>IF($C28="","",IFERROR(INDEX('Unit costs'!$D$6:$D$45,MATCH($C28,'Unit costs'!$A$6:$A$45,0)),""))</f>
        <v/>
      </c>
      <c r="N28" s="21">
        <f>IF(OR(I28="",M28=""),"",I28-M28)</f>
        <v/>
      </c>
    </row>
    <row r="29" ht="18" customHeight="1">
      <c r="A29" s="12" t="n"/>
      <c r="B29" s="10" t="n"/>
      <c r="C29" s="7" t="n"/>
      <c r="D29" s="18">
        <f>IF($C29="","",IFERROR(INDEX('Unit costs'!$B$6:$B$45,MATCH($C29,'Unit costs'!$A$6:$A$45,0)),"code not in the book"))</f>
        <v/>
      </c>
      <c r="E29" s="19" t="n"/>
      <c r="F29" s="20">
        <f>IF($C29="","",IFERROR(INDEX('Unit costs'!$C$6:$C$45,MATCH($C29,'Unit costs'!$A$6:$A$45,0)),""))</f>
        <v/>
      </c>
      <c r="G29" s="30" t="n"/>
      <c r="H29" s="24" t="n"/>
      <c r="I29" s="21">
        <f>IF(OR($C29="",$E29="",$E29=0,$H29=""),"",$H29/$E29)</f>
        <v/>
      </c>
      <c r="J29" s="24" t="n"/>
      <c r="K29" s="21">
        <f>IF(OR($C29="",$E29="",$E29=0,$J29=""),"",$J29/$E29)</f>
        <v/>
      </c>
      <c r="L29" s="31">
        <f>IF(OR($G29="",$E29="",$E29=0),"",$G29/$E29)</f>
        <v/>
      </c>
      <c r="M29" s="21">
        <f>IF($C29="","",IFERROR(INDEX('Unit costs'!$D$6:$D$45,MATCH($C29,'Unit costs'!$A$6:$A$45,0)),""))</f>
        <v/>
      </c>
      <c r="N29" s="21">
        <f>IF(OR(I29="",M29=""),"",I29-M29)</f>
        <v/>
      </c>
    </row>
    <row r="30" ht="18" customHeight="1">
      <c r="A30" s="12" t="n"/>
      <c r="B30" s="10" t="n"/>
      <c r="C30" s="7" t="n"/>
      <c r="D30" s="18">
        <f>IF($C30="","",IFERROR(INDEX('Unit costs'!$B$6:$B$45,MATCH($C30,'Unit costs'!$A$6:$A$45,0)),"code not in the book"))</f>
        <v/>
      </c>
      <c r="E30" s="19" t="n"/>
      <c r="F30" s="20">
        <f>IF($C30="","",IFERROR(INDEX('Unit costs'!$C$6:$C$45,MATCH($C30,'Unit costs'!$A$6:$A$45,0)),""))</f>
        <v/>
      </c>
      <c r="G30" s="30" t="n"/>
      <c r="H30" s="24" t="n"/>
      <c r="I30" s="21">
        <f>IF(OR($C30="",$E30="",$E30=0,$H30=""),"",$H30/$E30)</f>
        <v/>
      </c>
      <c r="J30" s="24" t="n"/>
      <c r="K30" s="21">
        <f>IF(OR($C30="",$E30="",$E30=0,$J30=""),"",$J30/$E30)</f>
        <v/>
      </c>
      <c r="L30" s="31">
        <f>IF(OR($G30="",$E30="",$E30=0),"",$G30/$E30)</f>
        <v/>
      </c>
      <c r="M30" s="21">
        <f>IF($C30="","",IFERROR(INDEX('Unit costs'!$D$6:$D$45,MATCH($C30,'Unit costs'!$A$6:$A$45,0)),""))</f>
        <v/>
      </c>
      <c r="N30" s="21">
        <f>IF(OR(I30="",M30=""),"",I30-M30)</f>
        <v/>
      </c>
    </row>
    <row r="31" ht="18" customHeight="1">
      <c r="A31" s="12" t="n"/>
      <c r="B31" s="10" t="n"/>
      <c r="C31" s="7" t="n"/>
      <c r="D31" s="18">
        <f>IF($C31="","",IFERROR(INDEX('Unit costs'!$B$6:$B$45,MATCH($C31,'Unit costs'!$A$6:$A$45,0)),"code not in the book"))</f>
        <v/>
      </c>
      <c r="E31" s="19" t="n"/>
      <c r="F31" s="20">
        <f>IF($C31="","",IFERROR(INDEX('Unit costs'!$C$6:$C$45,MATCH($C31,'Unit costs'!$A$6:$A$45,0)),""))</f>
        <v/>
      </c>
      <c r="G31" s="30" t="n"/>
      <c r="H31" s="24" t="n"/>
      <c r="I31" s="21">
        <f>IF(OR($C31="",$E31="",$E31=0,$H31=""),"",$H31/$E31)</f>
        <v/>
      </c>
      <c r="J31" s="24" t="n"/>
      <c r="K31" s="21">
        <f>IF(OR($C31="",$E31="",$E31=0,$J31=""),"",$J31/$E31)</f>
        <v/>
      </c>
      <c r="L31" s="31">
        <f>IF(OR($G31="",$E31="",$E31=0),"",$G31/$E31)</f>
        <v/>
      </c>
      <c r="M31" s="21">
        <f>IF($C31="","",IFERROR(INDEX('Unit costs'!$D$6:$D$45,MATCH($C31,'Unit costs'!$A$6:$A$45,0)),""))</f>
        <v/>
      </c>
      <c r="N31" s="21">
        <f>IF(OR(I31="",M31=""),"",I31-M31)</f>
        <v/>
      </c>
    </row>
    <row r="32" ht="18" customHeight="1">
      <c r="A32" s="12" t="n"/>
      <c r="B32" s="10" t="n"/>
      <c r="C32" s="7" t="n"/>
      <c r="D32" s="18">
        <f>IF($C32="","",IFERROR(INDEX('Unit costs'!$B$6:$B$45,MATCH($C32,'Unit costs'!$A$6:$A$45,0)),"code not in the book"))</f>
        <v/>
      </c>
      <c r="E32" s="19" t="n"/>
      <c r="F32" s="20">
        <f>IF($C32="","",IFERROR(INDEX('Unit costs'!$C$6:$C$45,MATCH($C32,'Unit costs'!$A$6:$A$45,0)),""))</f>
        <v/>
      </c>
      <c r="G32" s="30" t="n"/>
      <c r="H32" s="24" t="n"/>
      <c r="I32" s="21">
        <f>IF(OR($C32="",$E32="",$E32=0,$H32=""),"",$H32/$E32)</f>
        <v/>
      </c>
      <c r="J32" s="24" t="n"/>
      <c r="K32" s="21">
        <f>IF(OR($C32="",$E32="",$E32=0,$J32=""),"",$J32/$E32)</f>
        <v/>
      </c>
      <c r="L32" s="31">
        <f>IF(OR($G32="",$E32="",$E32=0),"",$G32/$E32)</f>
        <v/>
      </c>
      <c r="M32" s="21">
        <f>IF($C32="","",IFERROR(INDEX('Unit costs'!$D$6:$D$45,MATCH($C32,'Unit costs'!$A$6:$A$45,0)),""))</f>
        <v/>
      </c>
      <c r="N32" s="21">
        <f>IF(OR(I32="",M32=""),"",I32-M32)</f>
        <v/>
      </c>
    </row>
    <row r="33" ht="18" customHeight="1">
      <c r="A33" s="12" t="n"/>
      <c r="B33" s="10" t="n"/>
      <c r="C33" s="7" t="n"/>
      <c r="D33" s="18">
        <f>IF($C33="","",IFERROR(INDEX('Unit costs'!$B$6:$B$45,MATCH($C33,'Unit costs'!$A$6:$A$45,0)),"code not in the book"))</f>
        <v/>
      </c>
      <c r="E33" s="19" t="n"/>
      <c r="F33" s="20">
        <f>IF($C33="","",IFERROR(INDEX('Unit costs'!$C$6:$C$45,MATCH($C33,'Unit costs'!$A$6:$A$45,0)),""))</f>
        <v/>
      </c>
      <c r="G33" s="30" t="n"/>
      <c r="H33" s="24" t="n"/>
      <c r="I33" s="21">
        <f>IF(OR($C33="",$E33="",$E33=0,$H33=""),"",$H33/$E33)</f>
        <v/>
      </c>
      <c r="J33" s="24" t="n"/>
      <c r="K33" s="21">
        <f>IF(OR($C33="",$E33="",$E33=0,$J33=""),"",$J33/$E33)</f>
        <v/>
      </c>
      <c r="L33" s="31">
        <f>IF(OR($G33="",$E33="",$E33=0),"",$G33/$E33)</f>
        <v/>
      </c>
      <c r="M33" s="21">
        <f>IF($C33="","",IFERROR(INDEX('Unit costs'!$D$6:$D$45,MATCH($C33,'Unit costs'!$A$6:$A$45,0)),""))</f>
        <v/>
      </c>
      <c r="N33" s="21">
        <f>IF(OR(I33="",M33=""),"",I33-M33)</f>
        <v/>
      </c>
    </row>
    <row r="34" ht="18" customHeight="1">
      <c r="A34" s="12" t="n"/>
      <c r="B34" s="10" t="n"/>
      <c r="C34" s="7" t="n"/>
      <c r="D34" s="18">
        <f>IF($C34="","",IFERROR(INDEX('Unit costs'!$B$6:$B$45,MATCH($C34,'Unit costs'!$A$6:$A$45,0)),"code not in the book"))</f>
        <v/>
      </c>
      <c r="E34" s="19" t="n"/>
      <c r="F34" s="20">
        <f>IF($C34="","",IFERROR(INDEX('Unit costs'!$C$6:$C$45,MATCH($C34,'Unit costs'!$A$6:$A$45,0)),""))</f>
        <v/>
      </c>
      <c r="G34" s="30" t="n"/>
      <c r="H34" s="24" t="n"/>
      <c r="I34" s="21">
        <f>IF(OR($C34="",$E34="",$E34=0,$H34=""),"",$H34/$E34)</f>
        <v/>
      </c>
      <c r="J34" s="24" t="n"/>
      <c r="K34" s="21">
        <f>IF(OR($C34="",$E34="",$E34=0,$J34=""),"",$J34/$E34)</f>
        <v/>
      </c>
      <c r="L34" s="31">
        <f>IF(OR($G34="",$E34="",$E34=0),"",$G34/$E34)</f>
        <v/>
      </c>
      <c r="M34" s="21">
        <f>IF($C34="","",IFERROR(INDEX('Unit costs'!$D$6:$D$45,MATCH($C34,'Unit costs'!$A$6:$A$45,0)),""))</f>
        <v/>
      </c>
      <c r="N34" s="21">
        <f>IF(OR(I34="",M34=""),"",I34-M34)</f>
        <v/>
      </c>
    </row>
    <row r="35" ht="18" customHeight="1">
      <c r="A35" s="12" t="n"/>
      <c r="B35" s="10" t="n"/>
      <c r="C35" s="7" t="n"/>
      <c r="D35" s="18">
        <f>IF($C35="","",IFERROR(INDEX('Unit costs'!$B$6:$B$45,MATCH($C35,'Unit costs'!$A$6:$A$45,0)),"code not in the book"))</f>
        <v/>
      </c>
      <c r="E35" s="19" t="n"/>
      <c r="F35" s="20">
        <f>IF($C35="","",IFERROR(INDEX('Unit costs'!$C$6:$C$45,MATCH($C35,'Unit costs'!$A$6:$A$45,0)),""))</f>
        <v/>
      </c>
      <c r="G35" s="30" t="n"/>
      <c r="H35" s="24" t="n"/>
      <c r="I35" s="21">
        <f>IF(OR($C35="",$E35="",$E35=0,$H35=""),"",$H35/$E35)</f>
        <v/>
      </c>
      <c r="J35" s="24" t="n"/>
      <c r="K35" s="21">
        <f>IF(OR($C35="",$E35="",$E35=0,$J35=""),"",$J35/$E35)</f>
        <v/>
      </c>
      <c r="L35" s="31">
        <f>IF(OR($G35="",$E35="",$E35=0),"",$G35/$E35)</f>
        <v/>
      </c>
      <c r="M35" s="21">
        <f>IF($C35="","",IFERROR(INDEX('Unit costs'!$D$6:$D$45,MATCH($C35,'Unit costs'!$A$6:$A$45,0)),""))</f>
        <v/>
      </c>
      <c r="N35" s="21">
        <f>IF(OR(I35="",M35=""),"",I35-M35)</f>
        <v/>
      </c>
    </row>
    <row r="36" ht="18" customHeight="1">
      <c r="A36" s="12" t="n"/>
      <c r="B36" s="10" t="n"/>
      <c r="C36" s="7" t="n"/>
      <c r="D36" s="18">
        <f>IF($C36="","",IFERROR(INDEX('Unit costs'!$B$6:$B$45,MATCH($C36,'Unit costs'!$A$6:$A$45,0)),"code not in the book"))</f>
        <v/>
      </c>
      <c r="E36" s="19" t="n"/>
      <c r="F36" s="20">
        <f>IF($C36="","",IFERROR(INDEX('Unit costs'!$C$6:$C$45,MATCH($C36,'Unit costs'!$A$6:$A$45,0)),""))</f>
        <v/>
      </c>
      <c r="G36" s="30" t="n"/>
      <c r="H36" s="24" t="n"/>
      <c r="I36" s="21">
        <f>IF(OR($C36="",$E36="",$E36=0,$H36=""),"",$H36/$E36)</f>
        <v/>
      </c>
      <c r="J36" s="24" t="n"/>
      <c r="K36" s="21">
        <f>IF(OR($C36="",$E36="",$E36=0,$J36=""),"",$J36/$E36)</f>
        <v/>
      </c>
      <c r="L36" s="31">
        <f>IF(OR($G36="",$E36="",$E36=0),"",$G36/$E36)</f>
        <v/>
      </c>
      <c r="M36" s="21">
        <f>IF($C36="","",IFERROR(INDEX('Unit costs'!$D$6:$D$45,MATCH($C36,'Unit costs'!$A$6:$A$45,0)),""))</f>
        <v/>
      </c>
      <c r="N36" s="21">
        <f>IF(OR(I36="",M36=""),"",I36-M36)</f>
        <v/>
      </c>
    </row>
    <row r="37" ht="18" customHeight="1">
      <c r="A37" s="12" t="n"/>
      <c r="B37" s="10" t="n"/>
      <c r="C37" s="7" t="n"/>
      <c r="D37" s="18">
        <f>IF($C37="","",IFERROR(INDEX('Unit costs'!$B$6:$B$45,MATCH($C37,'Unit costs'!$A$6:$A$45,0)),"code not in the book"))</f>
        <v/>
      </c>
      <c r="E37" s="19" t="n"/>
      <c r="F37" s="20">
        <f>IF($C37="","",IFERROR(INDEX('Unit costs'!$C$6:$C$45,MATCH($C37,'Unit costs'!$A$6:$A$45,0)),""))</f>
        <v/>
      </c>
      <c r="G37" s="30" t="n"/>
      <c r="H37" s="24" t="n"/>
      <c r="I37" s="21">
        <f>IF(OR($C37="",$E37="",$E37=0,$H37=""),"",$H37/$E37)</f>
        <v/>
      </c>
      <c r="J37" s="24" t="n"/>
      <c r="K37" s="21">
        <f>IF(OR($C37="",$E37="",$E37=0,$J37=""),"",$J37/$E37)</f>
        <v/>
      </c>
      <c r="L37" s="31">
        <f>IF(OR($G37="",$E37="",$E37=0),"",$G37/$E37)</f>
        <v/>
      </c>
      <c r="M37" s="21">
        <f>IF($C37="","",IFERROR(INDEX('Unit costs'!$D$6:$D$45,MATCH($C37,'Unit costs'!$A$6:$A$45,0)),""))</f>
        <v/>
      </c>
      <c r="N37" s="21">
        <f>IF(OR(I37="",M37=""),"",I37-M37)</f>
        <v/>
      </c>
    </row>
    <row r="38" ht="18" customHeight="1">
      <c r="A38" s="12" t="n"/>
      <c r="B38" s="10" t="n"/>
      <c r="C38" s="7" t="n"/>
      <c r="D38" s="18">
        <f>IF($C38="","",IFERROR(INDEX('Unit costs'!$B$6:$B$45,MATCH($C38,'Unit costs'!$A$6:$A$45,0)),"code not in the book"))</f>
        <v/>
      </c>
      <c r="E38" s="19" t="n"/>
      <c r="F38" s="20">
        <f>IF($C38="","",IFERROR(INDEX('Unit costs'!$C$6:$C$45,MATCH($C38,'Unit costs'!$A$6:$A$45,0)),""))</f>
        <v/>
      </c>
      <c r="G38" s="30" t="n"/>
      <c r="H38" s="24" t="n"/>
      <c r="I38" s="21">
        <f>IF(OR($C38="",$E38="",$E38=0,$H38=""),"",$H38/$E38)</f>
        <v/>
      </c>
      <c r="J38" s="24" t="n"/>
      <c r="K38" s="21">
        <f>IF(OR($C38="",$E38="",$E38=0,$J38=""),"",$J38/$E38)</f>
        <v/>
      </c>
      <c r="L38" s="31">
        <f>IF(OR($G38="",$E38="",$E38=0),"",$G38/$E38)</f>
        <v/>
      </c>
      <c r="M38" s="21">
        <f>IF($C38="","",IFERROR(INDEX('Unit costs'!$D$6:$D$45,MATCH($C38,'Unit costs'!$A$6:$A$45,0)),""))</f>
        <v/>
      </c>
      <c r="N38" s="21">
        <f>IF(OR(I38="",M38=""),"",I38-M38)</f>
        <v/>
      </c>
    </row>
    <row r="39" ht="18" customHeight="1">
      <c r="A39" s="12" t="n"/>
      <c r="B39" s="10" t="n"/>
      <c r="C39" s="7" t="n"/>
      <c r="D39" s="18">
        <f>IF($C39="","",IFERROR(INDEX('Unit costs'!$B$6:$B$45,MATCH($C39,'Unit costs'!$A$6:$A$45,0)),"code not in the book"))</f>
        <v/>
      </c>
      <c r="E39" s="19" t="n"/>
      <c r="F39" s="20">
        <f>IF($C39="","",IFERROR(INDEX('Unit costs'!$C$6:$C$45,MATCH($C39,'Unit costs'!$A$6:$A$45,0)),""))</f>
        <v/>
      </c>
      <c r="G39" s="30" t="n"/>
      <c r="H39" s="24" t="n"/>
      <c r="I39" s="21">
        <f>IF(OR($C39="",$E39="",$E39=0,$H39=""),"",$H39/$E39)</f>
        <v/>
      </c>
      <c r="J39" s="24" t="n"/>
      <c r="K39" s="21">
        <f>IF(OR($C39="",$E39="",$E39=0,$J39=""),"",$J39/$E39)</f>
        <v/>
      </c>
      <c r="L39" s="31">
        <f>IF(OR($G39="",$E39="",$E39=0),"",$G39/$E39)</f>
        <v/>
      </c>
      <c r="M39" s="21">
        <f>IF($C39="","",IFERROR(INDEX('Unit costs'!$D$6:$D$45,MATCH($C39,'Unit costs'!$A$6:$A$45,0)),""))</f>
        <v/>
      </c>
      <c r="N39" s="21">
        <f>IF(OR(I39="",M39=""),"",I39-M39)</f>
        <v/>
      </c>
    </row>
    <row r="40" ht="18" customHeight="1">
      <c r="A40" s="12" t="n"/>
      <c r="B40" s="10" t="n"/>
      <c r="C40" s="7" t="n"/>
      <c r="D40" s="18">
        <f>IF($C40="","",IFERROR(INDEX('Unit costs'!$B$6:$B$45,MATCH($C40,'Unit costs'!$A$6:$A$45,0)),"code not in the book"))</f>
        <v/>
      </c>
      <c r="E40" s="19" t="n"/>
      <c r="F40" s="20">
        <f>IF($C40="","",IFERROR(INDEX('Unit costs'!$C$6:$C$45,MATCH($C40,'Unit costs'!$A$6:$A$45,0)),""))</f>
        <v/>
      </c>
      <c r="G40" s="30" t="n"/>
      <c r="H40" s="24" t="n"/>
      <c r="I40" s="21">
        <f>IF(OR($C40="",$E40="",$E40=0,$H40=""),"",$H40/$E40)</f>
        <v/>
      </c>
      <c r="J40" s="24" t="n"/>
      <c r="K40" s="21">
        <f>IF(OR($C40="",$E40="",$E40=0,$J40=""),"",$J40/$E40)</f>
        <v/>
      </c>
      <c r="L40" s="31">
        <f>IF(OR($G40="",$E40="",$E40=0),"",$G40/$E40)</f>
        <v/>
      </c>
      <c r="M40" s="21">
        <f>IF($C40="","",IFERROR(INDEX('Unit costs'!$D$6:$D$45,MATCH($C40,'Unit costs'!$A$6:$A$45,0)),""))</f>
        <v/>
      </c>
      <c r="N40" s="21">
        <f>IF(OR(I40="",M40=""),"",I40-M40)</f>
        <v/>
      </c>
    </row>
    <row r="41" ht="18" customHeight="1">
      <c r="A41" s="12" t="n"/>
      <c r="B41" s="10" t="n"/>
      <c r="C41" s="7" t="n"/>
      <c r="D41" s="18">
        <f>IF($C41="","",IFERROR(INDEX('Unit costs'!$B$6:$B$45,MATCH($C41,'Unit costs'!$A$6:$A$45,0)),"code not in the book"))</f>
        <v/>
      </c>
      <c r="E41" s="19" t="n"/>
      <c r="F41" s="20">
        <f>IF($C41="","",IFERROR(INDEX('Unit costs'!$C$6:$C$45,MATCH($C41,'Unit costs'!$A$6:$A$45,0)),""))</f>
        <v/>
      </c>
      <c r="G41" s="30" t="n"/>
      <c r="H41" s="24" t="n"/>
      <c r="I41" s="21">
        <f>IF(OR($C41="",$E41="",$E41=0,$H41=""),"",$H41/$E41)</f>
        <v/>
      </c>
      <c r="J41" s="24" t="n"/>
      <c r="K41" s="21">
        <f>IF(OR($C41="",$E41="",$E41=0,$J41=""),"",$J41/$E41)</f>
        <v/>
      </c>
      <c r="L41" s="31">
        <f>IF(OR($G41="",$E41="",$E41=0),"",$G41/$E41)</f>
        <v/>
      </c>
      <c r="M41" s="21">
        <f>IF($C41="","",IFERROR(INDEX('Unit costs'!$D$6:$D$45,MATCH($C41,'Unit costs'!$A$6:$A$45,0)),""))</f>
        <v/>
      </c>
      <c r="N41" s="21">
        <f>IF(OR(I41="",M41=""),"",I41-M41)</f>
        <v/>
      </c>
    </row>
    <row r="42" ht="18" customHeight="1">
      <c r="A42" s="12" t="n"/>
      <c r="B42" s="10" t="n"/>
      <c r="C42" s="7" t="n"/>
      <c r="D42" s="18">
        <f>IF($C42="","",IFERROR(INDEX('Unit costs'!$B$6:$B$45,MATCH($C42,'Unit costs'!$A$6:$A$45,0)),"code not in the book"))</f>
        <v/>
      </c>
      <c r="E42" s="19" t="n"/>
      <c r="F42" s="20">
        <f>IF($C42="","",IFERROR(INDEX('Unit costs'!$C$6:$C$45,MATCH($C42,'Unit costs'!$A$6:$A$45,0)),""))</f>
        <v/>
      </c>
      <c r="G42" s="30" t="n"/>
      <c r="H42" s="24" t="n"/>
      <c r="I42" s="21">
        <f>IF(OR($C42="",$E42="",$E42=0,$H42=""),"",$H42/$E42)</f>
        <v/>
      </c>
      <c r="J42" s="24" t="n"/>
      <c r="K42" s="21">
        <f>IF(OR($C42="",$E42="",$E42=0,$J42=""),"",$J42/$E42)</f>
        <v/>
      </c>
      <c r="L42" s="31">
        <f>IF(OR($G42="",$E42="",$E42=0),"",$G42/$E42)</f>
        <v/>
      </c>
      <c r="M42" s="21">
        <f>IF($C42="","",IFERROR(INDEX('Unit costs'!$D$6:$D$45,MATCH($C42,'Unit costs'!$A$6:$A$45,0)),""))</f>
        <v/>
      </c>
      <c r="N42" s="21">
        <f>IF(OR(I42="",M42=""),"",I42-M42)</f>
        <v/>
      </c>
    </row>
    <row r="43" ht="18" customHeight="1">
      <c r="A43" s="12" t="n"/>
      <c r="B43" s="10" t="n"/>
      <c r="C43" s="7" t="n"/>
      <c r="D43" s="18">
        <f>IF($C43="","",IFERROR(INDEX('Unit costs'!$B$6:$B$45,MATCH($C43,'Unit costs'!$A$6:$A$45,0)),"code not in the book"))</f>
        <v/>
      </c>
      <c r="E43" s="19" t="n"/>
      <c r="F43" s="20">
        <f>IF($C43="","",IFERROR(INDEX('Unit costs'!$C$6:$C$45,MATCH($C43,'Unit costs'!$A$6:$A$45,0)),""))</f>
        <v/>
      </c>
      <c r="G43" s="30" t="n"/>
      <c r="H43" s="24" t="n"/>
      <c r="I43" s="21">
        <f>IF(OR($C43="",$E43="",$E43=0,$H43=""),"",$H43/$E43)</f>
        <v/>
      </c>
      <c r="J43" s="24" t="n"/>
      <c r="K43" s="21">
        <f>IF(OR($C43="",$E43="",$E43=0,$J43=""),"",$J43/$E43)</f>
        <v/>
      </c>
      <c r="L43" s="31">
        <f>IF(OR($G43="",$E43="",$E43=0),"",$G43/$E43)</f>
        <v/>
      </c>
      <c r="M43" s="21">
        <f>IF($C43="","",IFERROR(INDEX('Unit costs'!$D$6:$D$45,MATCH($C43,'Unit costs'!$A$6:$A$45,0)),""))</f>
        <v/>
      </c>
      <c r="N43" s="21">
        <f>IF(OR(I43="",M43=""),"",I43-M43)</f>
        <v/>
      </c>
    </row>
    <row r="44" ht="18" customHeight="1">
      <c r="A44" s="12" t="n"/>
      <c r="B44" s="10" t="n"/>
      <c r="C44" s="7" t="n"/>
      <c r="D44" s="18">
        <f>IF($C44="","",IFERROR(INDEX('Unit costs'!$B$6:$B$45,MATCH($C44,'Unit costs'!$A$6:$A$45,0)),"code not in the book"))</f>
        <v/>
      </c>
      <c r="E44" s="19" t="n"/>
      <c r="F44" s="20">
        <f>IF($C44="","",IFERROR(INDEX('Unit costs'!$C$6:$C$45,MATCH($C44,'Unit costs'!$A$6:$A$45,0)),""))</f>
        <v/>
      </c>
      <c r="G44" s="30" t="n"/>
      <c r="H44" s="24" t="n"/>
      <c r="I44" s="21">
        <f>IF(OR($C44="",$E44="",$E44=0,$H44=""),"",$H44/$E44)</f>
        <v/>
      </c>
      <c r="J44" s="24" t="n"/>
      <c r="K44" s="21">
        <f>IF(OR($C44="",$E44="",$E44=0,$J44=""),"",$J44/$E44)</f>
        <v/>
      </c>
      <c r="L44" s="31">
        <f>IF(OR($G44="",$E44="",$E44=0),"",$G44/$E44)</f>
        <v/>
      </c>
      <c r="M44" s="21">
        <f>IF($C44="","",IFERROR(INDEX('Unit costs'!$D$6:$D$45,MATCH($C44,'Unit costs'!$A$6:$A$45,0)),""))</f>
        <v/>
      </c>
      <c r="N44" s="21">
        <f>IF(OR(I44="",M44=""),"",I44-M44)</f>
        <v/>
      </c>
    </row>
    <row r="45" ht="18" customHeight="1">
      <c r="A45" s="12" t="n"/>
      <c r="B45" s="10" t="n"/>
      <c r="C45" s="7" t="n"/>
      <c r="D45" s="18">
        <f>IF($C45="","",IFERROR(INDEX('Unit costs'!$B$6:$B$45,MATCH($C45,'Unit costs'!$A$6:$A$45,0)),"code not in the book"))</f>
        <v/>
      </c>
      <c r="E45" s="19" t="n"/>
      <c r="F45" s="20">
        <f>IF($C45="","",IFERROR(INDEX('Unit costs'!$C$6:$C$45,MATCH($C45,'Unit costs'!$A$6:$A$45,0)),""))</f>
        <v/>
      </c>
      <c r="G45" s="30" t="n"/>
      <c r="H45" s="24" t="n"/>
      <c r="I45" s="21">
        <f>IF(OR($C45="",$E45="",$E45=0,$H45=""),"",$H45/$E45)</f>
        <v/>
      </c>
      <c r="J45" s="24" t="n"/>
      <c r="K45" s="21">
        <f>IF(OR($C45="",$E45="",$E45=0,$J45=""),"",$J45/$E45)</f>
        <v/>
      </c>
      <c r="L45" s="31">
        <f>IF(OR($G45="",$E45="",$E45=0),"",$G45/$E45)</f>
        <v/>
      </c>
      <c r="M45" s="21">
        <f>IF($C45="","",IFERROR(INDEX('Unit costs'!$D$6:$D$45,MATCH($C45,'Unit costs'!$A$6:$A$45,0)),""))</f>
        <v/>
      </c>
      <c r="N45" s="21">
        <f>IF(OR(I45="",M45=""),"",I45-M45)</f>
        <v/>
      </c>
    </row>
    <row r="46" ht="18" customHeight="1">
      <c r="A46" s="12" t="n"/>
      <c r="B46" s="10" t="n"/>
      <c r="C46" s="7" t="n"/>
      <c r="D46" s="18">
        <f>IF($C46="","",IFERROR(INDEX('Unit costs'!$B$6:$B$45,MATCH($C46,'Unit costs'!$A$6:$A$45,0)),"code not in the book"))</f>
        <v/>
      </c>
      <c r="E46" s="19" t="n"/>
      <c r="F46" s="20">
        <f>IF($C46="","",IFERROR(INDEX('Unit costs'!$C$6:$C$45,MATCH($C46,'Unit costs'!$A$6:$A$45,0)),""))</f>
        <v/>
      </c>
      <c r="G46" s="30" t="n"/>
      <c r="H46" s="24" t="n"/>
      <c r="I46" s="21">
        <f>IF(OR($C46="",$E46="",$E46=0,$H46=""),"",$H46/$E46)</f>
        <v/>
      </c>
      <c r="J46" s="24" t="n"/>
      <c r="K46" s="21">
        <f>IF(OR($C46="",$E46="",$E46=0,$J46=""),"",$J46/$E46)</f>
        <v/>
      </c>
      <c r="L46" s="31">
        <f>IF(OR($G46="",$E46="",$E46=0),"",$G46/$E46)</f>
        <v/>
      </c>
      <c r="M46" s="21">
        <f>IF($C46="","",IFERROR(INDEX('Unit costs'!$D$6:$D$45,MATCH($C46,'Unit costs'!$A$6:$A$45,0)),""))</f>
        <v/>
      </c>
      <c r="N46" s="21">
        <f>IF(OR(I46="",M46=""),"",I46-M46)</f>
        <v/>
      </c>
    </row>
    <row r="47" ht="18" customHeight="1">
      <c r="A47" s="12" t="n"/>
      <c r="B47" s="10" t="n"/>
      <c r="C47" s="7" t="n"/>
      <c r="D47" s="18">
        <f>IF($C47="","",IFERROR(INDEX('Unit costs'!$B$6:$B$45,MATCH($C47,'Unit costs'!$A$6:$A$45,0)),"code not in the book"))</f>
        <v/>
      </c>
      <c r="E47" s="19" t="n"/>
      <c r="F47" s="20">
        <f>IF($C47="","",IFERROR(INDEX('Unit costs'!$C$6:$C$45,MATCH($C47,'Unit costs'!$A$6:$A$45,0)),""))</f>
        <v/>
      </c>
      <c r="G47" s="30" t="n"/>
      <c r="H47" s="24" t="n"/>
      <c r="I47" s="21">
        <f>IF(OR($C47="",$E47="",$E47=0,$H47=""),"",$H47/$E47)</f>
        <v/>
      </c>
      <c r="J47" s="24" t="n"/>
      <c r="K47" s="21">
        <f>IF(OR($C47="",$E47="",$E47=0,$J47=""),"",$J47/$E47)</f>
        <v/>
      </c>
      <c r="L47" s="31">
        <f>IF(OR($G47="",$E47="",$E47=0),"",$G47/$E47)</f>
        <v/>
      </c>
      <c r="M47" s="21">
        <f>IF($C47="","",IFERROR(INDEX('Unit costs'!$D$6:$D$45,MATCH($C47,'Unit costs'!$A$6:$A$45,0)),""))</f>
        <v/>
      </c>
      <c r="N47" s="21">
        <f>IF(OR(I47="",M47=""),"",I47-M47)</f>
        <v/>
      </c>
    </row>
    <row r="48" ht="18" customHeight="1">
      <c r="A48" s="12" t="n"/>
      <c r="B48" s="10" t="n"/>
      <c r="C48" s="7" t="n"/>
      <c r="D48" s="18">
        <f>IF($C48="","",IFERROR(INDEX('Unit costs'!$B$6:$B$45,MATCH($C48,'Unit costs'!$A$6:$A$45,0)),"code not in the book"))</f>
        <v/>
      </c>
      <c r="E48" s="19" t="n"/>
      <c r="F48" s="20">
        <f>IF($C48="","",IFERROR(INDEX('Unit costs'!$C$6:$C$45,MATCH($C48,'Unit costs'!$A$6:$A$45,0)),""))</f>
        <v/>
      </c>
      <c r="G48" s="30" t="n"/>
      <c r="H48" s="24" t="n"/>
      <c r="I48" s="21">
        <f>IF(OR($C48="",$E48="",$E48=0,$H48=""),"",$H48/$E48)</f>
        <v/>
      </c>
      <c r="J48" s="24" t="n"/>
      <c r="K48" s="21">
        <f>IF(OR($C48="",$E48="",$E48=0,$J48=""),"",$J48/$E48)</f>
        <v/>
      </c>
      <c r="L48" s="31">
        <f>IF(OR($G48="",$E48="",$E48=0),"",$G48/$E48)</f>
        <v/>
      </c>
      <c r="M48" s="21">
        <f>IF($C48="","",IFERROR(INDEX('Unit costs'!$D$6:$D$45,MATCH($C48,'Unit costs'!$A$6:$A$45,0)),""))</f>
        <v/>
      </c>
      <c r="N48" s="21">
        <f>IF(OR(I48="",M48=""),"",I48-M48)</f>
        <v/>
      </c>
    </row>
    <row r="49" ht="18" customHeight="1">
      <c r="A49" s="12" t="n"/>
      <c r="B49" s="10" t="n"/>
      <c r="C49" s="7" t="n"/>
      <c r="D49" s="18">
        <f>IF($C49="","",IFERROR(INDEX('Unit costs'!$B$6:$B$45,MATCH($C49,'Unit costs'!$A$6:$A$45,0)),"code not in the book"))</f>
        <v/>
      </c>
      <c r="E49" s="19" t="n"/>
      <c r="F49" s="20">
        <f>IF($C49="","",IFERROR(INDEX('Unit costs'!$C$6:$C$45,MATCH($C49,'Unit costs'!$A$6:$A$45,0)),""))</f>
        <v/>
      </c>
      <c r="G49" s="30" t="n"/>
      <c r="H49" s="24" t="n"/>
      <c r="I49" s="21">
        <f>IF(OR($C49="",$E49="",$E49=0,$H49=""),"",$H49/$E49)</f>
        <v/>
      </c>
      <c r="J49" s="24" t="n"/>
      <c r="K49" s="21">
        <f>IF(OR($C49="",$E49="",$E49=0,$J49=""),"",$J49/$E49)</f>
        <v/>
      </c>
      <c r="L49" s="31">
        <f>IF(OR($G49="",$E49="",$E49=0),"",$G49/$E49)</f>
        <v/>
      </c>
      <c r="M49" s="21">
        <f>IF($C49="","",IFERROR(INDEX('Unit costs'!$D$6:$D$45,MATCH($C49,'Unit costs'!$A$6:$A$45,0)),""))</f>
        <v/>
      </c>
      <c r="N49" s="21">
        <f>IF(OR(I49="",M49=""),"",I49-M49)</f>
        <v/>
      </c>
    </row>
    <row r="50" ht="18" customHeight="1">
      <c r="A50" s="12" t="n"/>
      <c r="B50" s="10" t="n"/>
      <c r="C50" s="7" t="n"/>
      <c r="D50" s="18">
        <f>IF($C50="","",IFERROR(INDEX('Unit costs'!$B$6:$B$45,MATCH($C50,'Unit costs'!$A$6:$A$45,0)),"code not in the book"))</f>
        <v/>
      </c>
      <c r="E50" s="19" t="n"/>
      <c r="F50" s="20">
        <f>IF($C50="","",IFERROR(INDEX('Unit costs'!$C$6:$C$45,MATCH($C50,'Unit costs'!$A$6:$A$45,0)),""))</f>
        <v/>
      </c>
      <c r="G50" s="30" t="n"/>
      <c r="H50" s="24" t="n"/>
      <c r="I50" s="21">
        <f>IF(OR($C50="",$E50="",$E50=0,$H50=""),"",$H50/$E50)</f>
        <v/>
      </c>
      <c r="J50" s="24" t="n"/>
      <c r="K50" s="21">
        <f>IF(OR($C50="",$E50="",$E50=0,$J50=""),"",$J50/$E50)</f>
        <v/>
      </c>
      <c r="L50" s="31">
        <f>IF(OR($G50="",$E50="",$E50=0),"",$G50/$E50)</f>
        <v/>
      </c>
      <c r="M50" s="21">
        <f>IF($C50="","",IFERROR(INDEX('Unit costs'!$D$6:$D$45,MATCH($C50,'Unit costs'!$A$6:$A$45,0)),""))</f>
        <v/>
      </c>
      <c r="N50" s="21">
        <f>IF(OR(I50="",M50=""),"",I50-M50)</f>
        <v/>
      </c>
    </row>
    <row r="51" ht="18" customHeight="1">
      <c r="A51" s="12" t="n"/>
      <c r="B51" s="10" t="n"/>
      <c r="C51" s="7" t="n"/>
      <c r="D51" s="18">
        <f>IF($C51="","",IFERROR(INDEX('Unit costs'!$B$6:$B$45,MATCH($C51,'Unit costs'!$A$6:$A$45,0)),"code not in the book"))</f>
        <v/>
      </c>
      <c r="E51" s="19" t="n"/>
      <c r="F51" s="20">
        <f>IF($C51="","",IFERROR(INDEX('Unit costs'!$C$6:$C$45,MATCH($C51,'Unit costs'!$A$6:$A$45,0)),""))</f>
        <v/>
      </c>
      <c r="G51" s="30" t="n"/>
      <c r="H51" s="24" t="n"/>
      <c r="I51" s="21">
        <f>IF(OR($C51="",$E51="",$E51=0,$H51=""),"",$H51/$E51)</f>
        <v/>
      </c>
      <c r="J51" s="24" t="n"/>
      <c r="K51" s="21">
        <f>IF(OR($C51="",$E51="",$E51=0,$J51=""),"",$J51/$E51)</f>
        <v/>
      </c>
      <c r="L51" s="31">
        <f>IF(OR($G51="",$E51="",$E51=0),"",$G51/$E51)</f>
        <v/>
      </c>
      <c r="M51" s="21">
        <f>IF($C51="","",IFERROR(INDEX('Unit costs'!$D$6:$D$45,MATCH($C51,'Unit costs'!$A$6:$A$45,0)),""))</f>
        <v/>
      </c>
      <c r="N51" s="21">
        <f>IF(OR(I51="",M51=""),"",I51-M51)</f>
        <v/>
      </c>
    </row>
    <row r="52" ht="18" customHeight="1">
      <c r="A52" s="12" t="n"/>
      <c r="B52" s="10" t="n"/>
      <c r="C52" s="7" t="n"/>
      <c r="D52" s="18">
        <f>IF($C52="","",IFERROR(INDEX('Unit costs'!$B$6:$B$45,MATCH($C52,'Unit costs'!$A$6:$A$45,0)),"code not in the book"))</f>
        <v/>
      </c>
      <c r="E52" s="19" t="n"/>
      <c r="F52" s="20">
        <f>IF($C52="","",IFERROR(INDEX('Unit costs'!$C$6:$C$45,MATCH($C52,'Unit costs'!$A$6:$A$45,0)),""))</f>
        <v/>
      </c>
      <c r="G52" s="30" t="n"/>
      <c r="H52" s="24" t="n"/>
      <c r="I52" s="21">
        <f>IF(OR($C52="",$E52="",$E52=0,$H52=""),"",$H52/$E52)</f>
        <v/>
      </c>
      <c r="J52" s="24" t="n"/>
      <c r="K52" s="21">
        <f>IF(OR($C52="",$E52="",$E52=0,$J52=""),"",$J52/$E52)</f>
        <v/>
      </c>
      <c r="L52" s="31">
        <f>IF(OR($G52="",$E52="",$E52=0),"",$G52/$E52)</f>
        <v/>
      </c>
      <c r="M52" s="21">
        <f>IF($C52="","",IFERROR(INDEX('Unit costs'!$D$6:$D$45,MATCH($C52,'Unit costs'!$A$6:$A$45,0)),""))</f>
        <v/>
      </c>
      <c r="N52" s="21">
        <f>IF(OR(I52="",M52=""),"",I52-M52)</f>
        <v/>
      </c>
    </row>
    <row r="53" ht="18" customHeight="1">
      <c r="A53" s="12" t="n"/>
      <c r="B53" s="10" t="n"/>
      <c r="C53" s="7" t="n"/>
      <c r="D53" s="18">
        <f>IF($C53="","",IFERROR(INDEX('Unit costs'!$B$6:$B$45,MATCH($C53,'Unit costs'!$A$6:$A$45,0)),"code not in the book"))</f>
        <v/>
      </c>
      <c r="E53" s="19" t="n"/>
      <c r="F53" s="20">
        <f>IF($C53="","",IFERROR(INDEX('Unit costs'!$C$6:$C$45,MATCH($C53,'Unit costs'!$A$6:$A$45,0)),""))</f>
        <v/>
      </c>
      <c r="G53" s="30" t="n"/>
      <c r="H53" s="24" t="n"/>
      <c r="I53" s="21">
        <f>IF(OR($C53="",$E53="",$E53=0,$H53=""),"",$H53/$E53)</f>
        <v/>
      </c>
      <c r="J53" s="24" t="n"/>
      <c r="K53" s="21">
        <f>IF(OR($C53="",$E53="",$E53=0,$J53=""),"",$J53/$E53)</f>
        <v/>
      </c>
      <c r="L53" s="31">
        <f>IF(OR($G53="",$E53="",$E53=0),"",$G53/$E53)</f>
        <v/>
      </c>
      <c r="M53" s="21">
        <f>IF($C53="","",IFERROR(INDEX('Unit costs'!$D$6:$D$45,MATCH($C53,'Unit costs'!$A$6:$A$45,0)),""))</f>
        <v/>
      </c>
      <c r="N53" s="21">
        <f>IF(OR(I53="",M53=""),"",I53-M53)</f>
        <v/>
      </c>
    </row>
    <row r="54" ht="18" customHeight="1">
      <c r="A54" s="12" t="n"/>
      <c r="B54" s="10" t="n"/>
      <c r="C54" s="7" t="n"/>
      <c r="D54" s="18">
        <f>IF($C54="","",IFERROR(INDEX('Unit costs'!$B$6:$B$45,MATCH($C54,'Unit costs'!$A$6:$A$45,0)),"code not in the book"))</f>
        <v/>
      </c>
      <c r="E54" s="19" t="n"/>
      <c r="F54" s="20">
        <f>IF($C54="","",IFERROR(INDEX('Unit costs'!$C$6:$C$45,MATCH($C54,'Unit costs'!$A$6:$A$45,0)),""))</f>
        <v/>
      </c>
      <c r="G54" s="30" t="n"/>
      <c r="H54" s="24" t="n"/>
      <c r="I54" s="21">
        <f>IF(OR($C54="",$E54="",$E54=0,$H54=""),"",$H54/$E54)</f>
        <v/>
      </c>
      <c r="J54" s="24" t="n"/>
      <c r="K54" s="21">
        <f>IF(OR($C54="",$E54="",$E54=0,$J54=""),"",$J54/$E54)</f>
        <v/>
      </c>
      <c r="L54" s="31">
        <f>IF(OR($G54="",$E54="",$E54=0),"",$G54/$E54)</f>
        <v/>
      </c>
      <c r="M54" s="21">
        <f>IF($C54="","",IFERROR(INDEX('Unit costs'!$D$6:$D$45,MATCH($C54,'Unit costs'!$A$6:$A$45,0)),""))</f>
        <v/>
      </c>
      <c r="N54" s="21">
        <f>IF(OR(I54="",M54=""),"",I54-M54)</f>
        <v/>
      </c>
    </row>
    <row r="55" ht="18" customHeight="1">
      <c r="A55" s="12" t="n"/>
      <c r="B55" s="10" t="n"/>
      <c r="C55" s="7" t="n"/>
      <c r="D55" s="18">
        <f>IF($C55="","",IFERROR(INDEX('Unit costs'!$B$6:$B$45,MATCH($C55,'Unit costs'!$A$6:$A$45,0)),"code not in the book"))</f>
        <v/>
      </c>
      <c r="E55" s="19" t="n"/>
      <c r="F55" s="20">
        <f>IF($C55="","",IFERROR(INDEX('Unit costs'!$C$6:$C$45,MATCH($C55,'Unit costs'!$A$6:$A$45,0)),""))</f>
        <v/>
      </c>
      <c r="G55" s="30" t="n"/>
      <c r="H55" s="24" t="n"/>
      <c r="I55" s="21">
        <f>IF(OR($C55="",$E55="",$E55=0,$H55=""),"",$H55/$E55)</f>
        <v/>
      </c>
      <c r="J55" s="24" t="n"/>
      <c r="K55" s="21">
        <f>IF(OR($C55="",$E55="",$E55=0,$J55=""),"",$J55/$E55)</f>
        <v/>
      </c>
      <c r="L55" s="31">
        <f>IF(OR($G55="",$E55="",$E55=0),"",$G55/$E55)</f>
        <v/>
      </c>
      <c r="M55" s="21">
        <f>IF($C55="","",IFERROR(INDEX('Unit costs'!$D$6:$D$45,MATCH($C55,'Unit costs'!$A$6:$A$45,0)),""))</f>
        <v/>
      </c>
      <c r="N55" s="21">
        <f>IF(OR(I55="",M55=""),"",I55-M55)</f>
        <v/>
      </c>
    </row>
    <row r="56" ht="18" customHeight="1">
      <c r="A56" s="12" t="n"/>
      <c r="B56" s="10" t="n"/>
      <c r="C56" s="7" t="n"/>
      <c r="D56" s="18">
        <f>IF($C56="","",IFERROR(INDEX('Unit costs'!$B$6:$B$45,MATCH($C56,'Unit costs'!$A$6:$A$45,0)),"code not in the book"))</f>
        <v/>
      </c>
      <c r="E56" s="19" t="n"/>
      <c r="F56" s="20">
        <f>IF($C56="","",IFERROR(INDEX('Unit costs'!$C$6:$C$45,MATCH($C56,'Unit costs'!$A$6:$A$45,0)),""))</f>
        <v/>
      </c>
      <c r="G56" s="30" t="n"/>
      <c r="H56" s="24" t="n"/>
      <c r="I56" s="21">
        <f>IF(OR($C56="",$E56="",$E56=0,$H56=""),"",$H56/$E56)</f>
        <v/>
      </c>
      <c r="J56" s="24" t="n"/>
      <c r="K56" s="21">
        <f>IF(OR($C56="",$E56="",$E56=0,$J56=""),"",$J56/$E56)</f>
        <v/>
      </c>
      <c r="L56" s="31">
        <f>IF(OR($G56="",$E56="",$E56=0),"",$G56/$E56)</f>
        <v/>
      </c>
      <c r="M56" s="21">
        <f>IF($C56="","",IFERROR(INDEX('Unit costs'!$D$6:$D$45,MATCH($C56,'Unit costs'!$A$6:$A$45,0)),""))</f>
        <v/>
      </c>
      <c r="N56" s="21">
        <f>IF(OR(I56="",M56=""),"",I56-M56)</f>
        <v/>
      </c>
    </row>
    <row r="57" ht="18" customHeight="1">
      <c r="A57" s="12" t="n"/>
      <c r="B57" s="10" t="n"/>
      <c r="C57" s="7" t="n"/>
      <c r="D57" s="18">
        <f>IF($C57="","",IFERROR(INDEX('Unit costs'!$B$6:$B$45,MATCH($C57,'Unit costs'!$A$6:$A$45,0)),"code not in the book"))</f>
        <v/>
      </c>
      <c r="E57" s="19" t="n"/>
      <c r="F57" s="20">
        <f>IF($C57="","",IFERROR(INDEX('Unit costs'!$C$6:$C$45,MATCH($C57,'Unit costs'!$A$6:$A$45,0)),""))</f>
        <v/>
      </c>
      <c r="G57" s="30" t="n"/>
      <c r="H57" s="24" t="n"/>
      <c r="I57" s="21">
        <f>IF(OR($C57="",$E57="",$E57=0,$H57=""),"",$H57/$E57)</f>
        <v/>
      </c>
      <c r="J57" s="24" t="n"/>
      <c r="K57" s="21">
        <f>IF(OR($C57="",$E57="",$E57=0,$J57=""),"",$J57/$E57)</f>
        <v/>
      </c>
      <c r="L57" s="31">
        <f>IF(OR($G57="",$E57="",$E57=0),"",$G57/$E57)</f>
        <v/>
      </c>
      <c r="M57" s="21">
        <f>IF($C57="","",IFERROR(INDEX('Unit costs'!$D$6:$D$45,MATCH($C57,'Unit costs'!$A$6:$A$45,0)),""))</f>
        <v/>
      </c>
      <c r="N57" s="21">
        <f>IF(OR(I57="",M57=""),"",I57-M57)</f>
        <v/>
      </c>
    </row>
    <row r="58" ht="18" customHeight="1">
      <c r="A58" s="12" t="n"/>
      <c r="B58" s="10" t="n"/>
      <c r="C58" s="7" t="n"/>
      <c r="D58" s="18">
        <f>IF($C58="","",IFERROR(INDEX('Unit costs'!$B$6:$B$45,MATCH($C58,'Unit costs'!$A$6:$A$45,0)),"code not in the book"))</f>
        <v/>
      </c>
      <c r="E58" s="19" t="n"/>
      <c r="F58" s="20">
        <f>IF($C58="","",IFERROR(INDEX('Unit costs'!$C$6:$C$45,MATCH($C58,'Unit costs'!$A$6:$A$45,0)),""))</f>
        <v/>
      </c>
      <c r="G58" s="30" t="n"/>
      <c r="H58" s="24" t="n"/>
      <c r="I58" s="21">
        <f>IF(OR($C58="",$E58="",$E58=0,$H58=""),"",$H58/$E58)</f>
        <v/>
      </c>
      <c r="J58" s="24" t="n"/>
      <c r="K58" s="21">
        <f>IF(OR($C58="",$E58="",$E58=0,$J58=""),"",$J58/$E58)</f>
        <v/>
      </c>
      <c r="L58" s="31">
        <f>IF(OR($G58="",$E58="",$E58=0),"",$G58/$E58)</f>
        <v/>
      </c>
      <c r="M58" s="21">
        <f>IF($C58="","",IFERROR(INDEX('Unit costs'!$D$6:$D$45,MATCH($C58,'Unit costs'!$A$6:$A$45,0)),""))</f>
        <v/>
      </c>
      <c r="N58" s="21">
        <f>IF(OR(I58="",M58=""),"",I58-M58)</f>
        <v/>
      </c>
    </row>
    <row r="59" ht="18" customHeight="1">
      <c r="A59" s="12" t="n"/>
      <c r="B59" s="10" t="n"/>
      <c r="C59" s="7" t="n"/>
      <c r="D59" s="18">
        <f>IF($C59="","",IFERROR(INDEX('Unit costs'!$B$6:$B$45,MATCH($C59,'Unit costs'!$A$6:$A$45,0)),"code not in the book"))</f>
        <v/>
      </c>
      <c r="E59" s="19" t="n"/>
      <c r="F59" s="20">
        <f>IF($C59="","",IFERROR(INDEX('Unit costs'!$C$6:$C$45,MATCH($C59,'Unit costs'!$A$6:$A$45,0)),""))</f>
        <v/>
      </c>
      <c r="G59" s="30" t="n"/>
      <c r="H59" s="24" t="n"/>
      <c r="I59" s="21">
        <f>IF(OR($C59="",$E59="",$E59=0,$H59=""),"",$H59/$E59)</f>
        <v/>
      </c>
      <c r="J59" s="24" t="n"/>
      <c r="K59" s="21">
        <f>IF(OR($C59="",$E59="",$E59=0,$J59=""),"",$J59/$E59)</f>
        <v/>
      </c>
      <c r="L59" s="31">
        <f>IF(OR($G59="",$E59="",$E59=0),"",$G59/$E59)</f>
        <v/>
      </c>
      <c r="M59" s="21">
        <f>IF($C59="","",IFERROR(INDEX('Unit costs'!$D$6:$D$45,MATCH($C59,'Unit costs'!$A$6:$A$45,0)),""))</f>
        <v/>
      </c>
      <c r="N59" s="21">
        <f>IF(OR(I59="",M59=""),"",I59-M59)</f>
        <v/>
      </c>
    </row>
    <row r="60" ht="18" customHeight="1">
      <c r="A60" s="12" t="n"/>
      <c r="B60" s="10" t="n"/>
      <c r="C60" s="7" t="n"/>
      <c r="D60" s="18">
        <f>IF($C60="","",IFERROR(INDEX('Unit costs'!$B$6:$B$45,MATCH($C60,'Unit costs'!$A$6:$A$45,0)),"code not in the book"))</f>
        <v/>
      </c>
      <c r="E60" s="19" t="n"/>
      <c r="F60" s="20">
        <f>IF($C60="","",IFERROR(INDEX('Unit costs'!$C$6:$C$45,MATCH($C60,'Unit costs'!$A$6:$A$45,0)),""))</f>
        <v/>
      </c>
      <c r="G60" s="30" t="n"/>
      <c r="H60" s="24" t="n"/>
      <c r="I60" s="21">
        <f>IF(OR($C60="",$E60="",$E60=0,$H60=""),"",$H60/$E60)</f>
        <v/>
      </c>
      <c r="J60" s="24" t="n"/>
      <c r="K60" s="21">
        <f>IF(OR($C60="",$E60="",$E60=0,$J60=""),"",$J60/$E60)</f>
        <v/>
      </c>
      <c r="L60" s="31">
        <f>IF(OR($G60="",$E60="",$E60=0),"",$G60/$E60)</f>
        <v/>
      </c>
      <c r="M60" s="21">
        <f>IF($C60="","",IFERROR(INDEX('Unit costs'!$D$6:$D$45,MATCH($C60,'Unit costs'!$A$6:$A$45,0)),""))</f>
        <v/>
      </c>
      <c r="N60" s="21">
        <f>IF(OR(I60="",M60=""),"",I60-M60)</f>
        <v/>
      </c>
    </row>
    <row r="61" ht="18" customHeight="1">
      <c r="A61" s="12" t="n"/>
      <c r="B61" s="10" t="n"/>
      <c r="C61" s="7" t="n"/>
      <c r="D61" s="18">
        <f>IF($C61="","",IFERROR(INDEX('Unit costs'!$B$6:$B$45,MATCH($C61,'Unit costs'!$A$6:$A$45,0)),"code not in the book"))</f>
        <v/>
      </c>
      <c r="E61" s="19" t="n"/>
      <c r="F61" s="20">
        <f>IF($C61="","",IFERROR(INDEX('Unit costs'!$C$6:$C$45,MATCH($C61,'Unit costs'!$A$6:$A$45,0)),""))</f>
        <v/>
      </c>
      <c r="G61" s="30" t="n"/>
      <c r="H61" s="24" t="n"/>
      <c r="I61" s="21">
        <f>IF(OR($C61="",$E61="",$E61=0,$H61=""),"",$H61/$E61)</f>
        <v/>
      </c>
      <c r="J61" s="24" t="n"/>
      <c r="K61" s="21">
        <f>IF(OR($C61="",$E61="",$E61=0,$J61=""),"",$J61/$E61)</f>
        <v/>
      </c>
      <c r="L61" s="31">
        <f>IF(OR($G61="",$E61="",$E61=0),"",$G61/$E61)</f>
        <v/>
      </c>
      <c r="M61" s="21">
        <f>IF($C61="","",IFERROR(INDEX('Unit costs'!$D$6:$D$45,MATCH($C61,'Unit costs'!$A$6:$A$45,0)),""))</f>
        <v/>
      </c>
      <c r="N61" s="21">
        <f>IF(OR(I61="",M61=""),"",I61-M61)</f>
        <v/>
      </c>
    </row>
    <row r="62" ht="18" customHeight="1">
      <c r="A62" s="12" t="n"/>
      <c r="B62" s="10" t="n"/>
      <c r="C62" s="7" t="n"/>
      <c r="D62" s="18">
        <f>IF($C62="","",IFERROR(INDEX('Unit costs'!$B$6:$B$45,MATCH($C62,'Unit costs'!$A$6:$A$45,0)),"code not in the book"))</f>
        <v/>
      </c>
      <c r="E62" s="19" t="n"/>
      <c r="F62" s="20">
        <f>IF($C62="","",IFERROR(INDEX('Unit costs'!$C$6:$C$45,MATCH($C62,'Unit costs'!$A$6:$A$45,0)),""))</f>
        <v/>
      </c>
      <c r="G62" s="30" t="n"/>
      <c r="H62" s="24" t="n"/>
      <c r="I62" s="21">
        <f>IF(OR($C62="",$E62="",$E62=0,$H62=""),"",$H62/$E62)</f>
        <v/>
      </c>
      <c r="J62" s="24" t="n"/>
      <c r="K62" s="21">
        <f>IF(OR($C62="",$E62="",$E62=0,$J62=""),"",$J62/$E62)</f>
        <v/>
      </c>
      <c r="L62" s="31">
        <f>IF(OR($G62="",$E62="",$E62=0),"",$G62/$E62)</f>
        <v/>
      </c>
      <c r="M62" s="21">
        <f>IF($C62="","",IFERROR(INDEX('Unit costs'!$D$6:$D$45,MATCH($C62,'Unit costs'!$A$6:$A$45,0)),""))</f>
        <v/>
      </c>
      <c r="N62" s="21">
        <f>IF(OR(I62="",M62=""),"",I62-M62)</f>
        <v/>
      </c>
    </row>
    <row r="63" ht="18" customHeight="1">
      <c r="A63" s="12" t="n"/>
      <c r="B63" s="10" t="n"/>
      <c r="C63" s="7" t="n"/>
      <c r="D63" s="18">
        <f>IF($C63="","",IFERROR(INDEX('Unit costs'!$B$6:$B$45,MATCH($C63,'Unit costs'!$A$6:$A$45,0)),"code not in the book"))</f>
        <v/>
      </c>
      <c r="E63" s="19" t="n"/>
      <c r="F63" s="20">
        <f>IF($C63="","",IFERROR(INDEX('Unit costs'!$C$6:$C$45,MATCH($C63,'Unit costs'!$A$6:$A$45,0)),""))</f>
        <v/>
      </c>
      <c r="G63" s="30" t="n"/>
      <c r="H63" s="24" t="n"/>
      <c r="I63" s="21">
        <f>IF(OR($C63="",$E63="",$E63=0,$H63=""),"",$H63/$E63)</f>
        <v/>
      </c>
      <c r="J63" s="24" t="n"/>
      <c r="K63" s="21">
        <f>IF(OR($C63="",$E63="",$E63=0,$J63=""),"",$J63/$E63)</f>
        <v/>
      </c>
      <c r="L63" s="31">
        <f>IF(OR($G63="",$E63="",$E63=0),"",$G63/$E63)</f>
        <v/>
      </c>
      <c r="M63" s="21">
        <f>IF($C63="","",IFERROR(INDEX('Unit costs'!$D$6:$D$45,MATCH($C63,'Unit costs'!$A$6:$A$45,0)),""))</f>
        <v/>
      </c>
      <c r="N63" s="21">
        <f>IF(OR(I63="",M63=""),"",I63-M63)</f>
        <v/>
      </c>
    </row>
    <row r="64" ht="18" customHeight="1">
      <c r="A64" s="12" t="n"/>
      <c r="B64" s="10" t="n"/>
      <c r="C64" s="7" t="n"/>
      <c r="D64" s="18">
        <f>IF($C64="","",IFERROR(INDEX('Unit costs'!$B$6:$B$45,MATCH($C64,'Unit costs'!$A$6:$A$45,0)),"code not in the book"))</f>
        <v/>
      </c>
      <c r="E64" s="19" t="n"/>
      <c r="F64" s="20">
        <f>IF($C64="","",IFERROR(INDEX('Unit costs'!$C$6:$C$45,MATCH($C64,'Unit costs'!$A$6:$A$45,0)),""))</f>
        <v/>
      </c>
      <c r="G64" s="30" t="n"/>
      <c r="H64" s="24" t="n"/>
      <c r="I64" s="21">
        <f>IF(OR($C64="",$E64="",$E64=0,$H64=""),"",$H64/$E64)</f>
        <v/>
      </c>
      <c r="J64" s="24" t="n"/>
      <c r="K64" s="21">
        <f>IF(OR($C64="",$E64="",$E64=0,$J64=""),"",$J64/$E64)</f>
        <v/>
      </c>
      <c r="L64" s="31">
        <f>IF(OR($G64="",$E64="",$E64=0),"",$G64/$E64)</f>
        <v/>
      </c>
      <c r="M64" s="21">
        <f>IF($C64="","",IFERROR(INDEX('Unit costs'!$D$6:$D$45,MATCH($C64,'Unit costs'!$A$6:$A$45,0)),""))</f>
        <v/>
      </c>
      <c r="N64" s="21">
        <f>IF(OR(I64="",M64=""),"",I64-M64)</f>
        <v/>
      </c>
    </row>
    <row r="65" ht="18" customHeight="1">
      <c r="A65" s="12" t="n"/>
      <c r="B65" s="10" t="n"/>
      <c r="C65" s="7" t="n"/>
      <c r="D65" s="18">
        <f>IF($C65="","",IFERROR(INDEX('Unit costs'!$B$6:$B$45,MATCH($C65,'Unit costs'!$A$6:$A$45,0)),"code not in the book"))</f>
        <v/>
      </c>
      <c r="E65" s="19" t="n"/>
      <c r="F65" s="20">
        <f>IF($C65="","",IFERROR(INDEX('Unit costs'!$C$6:$C$45,MATCH($C65,'Unit costs'!$A$6:$A$45,0)),""))</f>
        <v/>
      </c>
      <c r="G65" s="30" t="n"/>
      <c r="H65" s="24" t="n"/>
      <c r="I65" s="21">
        <f>IF(OR($C65="",$E65="",$E65=0,$H65=""),"",$H65/$E65)</f>
        <v/>
      </c>
      <c r="J65" s="24" t="n"/>
      <c r="K65" s="21">
        <f>IF(OR($C65="",$E65="",$E65=0,$J65=""),"",$J65/$E65)</f>
        <v/>
      </c>
      <c r="L65" s="31">
        <f>IF(OR($G65="",$E65="",$E65=0),"",$G65/$E65)</f>
        <v/>
      </c>
      <c r="M65" s="21">
        <f>IF($C65="","",IFERROR(INDEX('Unit costs'!$D$6:$D$45,MATCH($C65,'Unit costs'!$A$6:$A$45,0)),""))</f>
        <v/>
      </c>
      <c r="N65" s="21">
        <f>IF(OR(I65="",M65=""),"",I65-M65)</f>
        <v/>
      </c>
    </row>
  </sheetData>
  <sheetProtection selectLockedCells="0" selectUnlockedCells="0" sheet="1" objects="0" insertRows="1" insertHyperlinks="1" autoFilter="0" scenarios="0" formatColumns="0" deleteColumns="1" insertColumns="1" pivotTables="1" deleteRows="1" formatCells="0" formatRows="0" sort="0"/>
  <mergeCells count="2">
    <mergeCell ref="A3:N3"/>
    <mergeCell ref="A2:N2"/>
  </mergeCells>
  <conditionalFormatting sqref="N6:N65">
    <cfRule type="expression" priority="1" dxfId="0">
      <formula>AND(ISNUMBER(N6),N6&gt;0)</formula>
    </cfRule>
    <cfRule type="expression" priority="2" dxfId="1">
      <formula>AND(ISNUMBER(N6),N6&lt;0)</formula>
    </cfRule>
  </conditionalFormatting>
  <dataValidations count="1">
    <dataValidation sqref="C6:C65" showDropDown="0" showInputMessage="0" showErrorMessage="0" allowBlank="1" type="list">
      <formula1>'Unit costs'!$A$6:$A$45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Booked Remodelers</dc:creator>
  <dc:title>The Remodeler's Bid Sheet</dc:title>
  <dc:description>Free remodeling estimate template with a unit-cost book that learns from your own jobs. bookedremodelers.com/construction-estimate-template/</dc:description>
  <dcterms:created xsi:type="dcterms:W3CDTF">2026-11-04T00:48:03Z</dcterms:created>
  <dcterms:modified xsi:type="dcterms:W3CDTF">2026-11-04T00:48:03Z</dcterms:modified>
</cp:coreProperties>
</file>